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sla\Google Drive\Persónuleg skjöl\Greinaskrif\Landsmótsgrein\"/>
    </mc:Choice>
  </mc:AlternateContent>
  <xr:revisionPtr revIDLastSave="0" documentId="13_ncr:1_{A53FF099-B0FF-441F-B2D3-7E576A076367}" xr6:coauthVersionLast="45" xr6:coauthVersionMax="45" xr10:uidLastSave="{00000000-0000-0000-0000-000000000000}"/>
  <bookViews>
    <workbookView xWindow="39615" yWindow="450" windowWidth="16260" windowHeight="20385" xr2:uid="{96EE956F-1ED7-4510-90B8-F51F8F3BF73A}"/>
  </bookViews>
  <sheets>
    <sheet name="Landsmót í Víðidal 2018" sheetId="2" r:id="rId1"/>
    <sheet name="Landsmót á Hólum 2016" sheetId="5" r:id="rId2"/>
  </sheets>
  <definedNames>
    <definedName name="_xlnm._FilterDatabase" localSheetId="1" hidden="1">'Landsmót á Hólum 2016'!$A$14:$L$14</definedName>
    <definedName name="_xlnm._FilterDatabase" localSheetId="0" hidden="1">'Landsmót í Víðidal 2018'!$A$14:$L$14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5" l="1"/>
  <c r="L16" i="5" l="1"/>
  <c r="L17" i="5"/>
  <c r="L18" i="5"/>
  <c r="L19" i="5"/>
  <c r="L20" i="5"/>
  <c r="L21" i="5"/>
  <c r="L22" i="5"/>
  <c r="L24" i="5"/>
  <c r="L23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40" i="5"/>
  <c r="L39" i="5"/>
  <c r="L41" i="5"/>
  <c r="L42" i="5"/>
  <c r="L43" i="5"/>
  <c r="L44" i="5"/>
  <c r="L45" i="5"/>
  <c r="L46" i="5"/>
  <c r="L47" i="5"/>
  <c r="L48" i="5"/>
  <c r="L50" i="5"/>
  <c r="L49" i="5"/>
  <c r="L51" i="5"/>
  <c r="L53" i="5"/>
  <c r="L52" i="5"/>
  <c r="L59" i="5"/>
  <c r="L60" i="5"/>
  <c r="L57" i="5"/>
  <c r="L55" i="5"/>
  <c r="L58" i="5"/>
  <c r="L56" i="5"/>
  <c r="L54" i="5"/>
  <c r="L61" i="5"/>
  <c r="L62" i="5"/>
  <c r="L64" i="5"/>
  <c r="L63" i="5"/>
  <c r="L67" i="5"/>
  <c r="L68" i="5"/>
  <c r="L66" i="5"/>
  <c r="L65" i="5"/>
  <c r="L71" i="5"/>
  <c r="L69" i="5"/>
  <c r="L70" i="5"/>
  <c r="L72" i="5"/>
  <c r="L73" i="5"/>
  <c r="L74" i="5"/>
  <c r="L76" i="5"/>
  <c r="L75" i="5"/>
  <c r="L77" i="5"/>
  <c r="L78" i="5"/>
  <c r="L80" i="5"/>
  <c r="L81" i="5"/>
  <c r="L79" i="5"/>
  <c r="L83" i="5"/>
  <c r="L82" i="5"/>
  <c r="L84" i="5"/>
  <c r="L86" i="5"/>
  <c r="L85" i="5"/>
  <c r="L87" i="5"/>
  <c r="L88" i="5"/>
  <c r="L90" i="5"/>
  <c r="L89" i="5"/>
  <c r="L92" i="5"/>
  <c r="L91" i="5"/>
  <c r="L93" i="5"/>
  <c r="L94" i="5"/>
  <c r="L96" i="5"/>
  <c r="L95" i="5"/>
  <c r="L97" i="5"/>
  <c r="L99" i="5"/>
  <c r="L98" i="5"/>
  <c r="L100" i="5"/>
  <c r="L101" i="5"/>
  <c r="L102" i="5"/>
  <c r="L103" i="5"/>
  <c r="L108" i="5"/>
  <c r="L104" i="5"/>
  <c r="L106" i="5"/>
  <c r="L105" i="5"/>
  <c r="L107" i="5"/>
  <c r="L109" i="5"/>
  <c r="L110" i="5"/>
  <c r="L111" i="5"/>
  <c r="L112" i="5"/>
  <c r="L114" i="5"/>
  <c r="L113" i="5"/>
  <c r="L115" i="5"/>
  <c r="L116" i="5"/>
  <c r="L119" i="5"/>
  <c r="L118" i="5"/>
  <c r="L117" i="5"/>
  <c r="L120" i="5"/>
  <c r="L122" i="5"/>
  <c r="L124" i="5"/>
  <c r="L121" i="5"/>
  <c r="L123" i="5"/>
  <c r="L125" i="5"/>
  <c r="L127" i="5"/>
  <c r="L128" i="5"/>
  <c r="L126" i="5"/>
  <c r="L129" i="5"/>
  <c r="L133" i="5"/>
  <c r="L131" i="5"/>
  <c r="L132" i="5"/>
  <c r="L130" i="5"/>
  <c r="L134" i="5"/>
  <c r="L135" i="5"/>
  <c r="L137" i="5"/>
  <c r="L136" i="5"/>
  <c r="L138" i="5"/>
  <c r="L139" i="5"/>
  <c r="L140" i="5"/>
  <c r="L146" i="5"/>
  <c r="L141" i="5"/>
  <c r="L145" i="5"/>
  <c r="L144" i="5"/>
  <c r="L143" i="5"/>
  <c r="L142" i="5"/>
  <c r="L147" i="5"/>
  <c r="L148" i="5"/>
  <c r="L149" i="5"/>
  <c r="L152" i="5"/>
  <c r="L150" i="5"/>
  <c r="L151" i="5"/>
  <c r="L156" i="5"/>
  <c r="L153" i="5"/>
  <c r="L154" i="5"/>
  <c r="L155" i="5"/>
  <c r="L157" i="5"/>
  <c r="L158" i="5"/>
  <c r="L159" i="5"/>
  <c r="L160" i="5"/>
  <c r="L161" i="5"/>
  <c r="L165" i="5"/>
  <c r="L162" i="5"/>
  <c r="L166" i="5"/>
  <c r="L163" i="5"/>
  <c r="L164" i="5"/>
  <c r="L167" i="5"/>
  <c r="L168" i="5"/>
  <c r="L169" i="5"/>
  <c r="L170" i="5"/>
  <c r="L171" i="5"/>
  <c r="L15" i="5"/>
  <c r="K16" i="5"/>
  <c r="K17" i="5"/>
  <c r="K18" i="5"/>
  <c r="K19" i="5"/>
  <c r="K20" i="5"/>
  <c r="K21" i="5"/>
  <c r="K22" i="5"/>
  <c r="K24" i="5"/>
  <c r="K23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40" i="5"/>
  <c r="K39" i="5"/>
  <c r="K41" i="5"/>
  <c r="K42" i="5"/>
  <c r="K43" i="5"/>
  <c r="K44" i="5"/>
  <c r="K45" i="5"/>
  <c r="K46" i="5"/>
  <c r="K47" i="5"/>
  <c r="K48" i="5"/>
  <c r="K50" i="5"/>
  <c r="K49" i="5"/>
  <c r="K51" i="5"/>
  <c r="K53" i="5"/>
  <c r="K52" i="5"/>
  <c r="K59" i="5"/>
  <c r="K60" i="5"/>
  <c r="K57" i="5"/>
  <c r="K55" i="5"/>
  <c r="K58" i="5"/>
  <c r="K56" i="5"/>
  <c r="K54" i="5"/>
  <c r="K61" i="5"/>
  <c r="K62" i="5"/>
  <c r="K64" i="5"/>
  <c r="K63" i="5"/>
  <c r="K67" i="5"/>
  <c r="K68" i="5"/>
  <c r="K66" i="5"/>
  <c r="K65" i="5"/>
  <c r="K71" i="5"/>
  <c r="K69" i="5"/>
  <c r="K70" i="5"/>
  <c r="K72" i="5"/>
  <c r="K73" i="5"/>
  <c r="K74" i="5"/>
  <c r="K76" i="5"/>
  <c r="K75" i="5"/>
  <c r="K77" i="5"/>
  <c r="K78" i="5"/>
  <c r="K80" i="5"/>
  <c r="K81" i="5"/>
  <c r="K79" i="5"/>
  <c r="K83" i="5"/>
  <c r="K82" i="5"/>
  <c r="K84" i="5"/>
  <c r="K86" i="5"/>
  <c r="K85" i="5"/>
  <c r="K87" i="5"/>
  <c r="K88" i="5"/>
  <c r="K90" i="5"/>
  <c r="K89" i="5"/>
  <c r="K92" i="5"/>
  <c r="K91" i="5"/>
  <c r="K93" i="5"/>
  <c r="K94" i="5"/>
  <c r="K96" i="5"/>
  <c r="K95" i="5"/>
  <c r="K97" i="5"/>
  <c r="K99" i="5"/>
  <c r="K98" i="5"/>
  <c r="K100" i="5"/>
  <c r="K101" i="5"/>
  <c r="K102" i="5"/>
  <c r="K103" i="5"/>
  <c r="K108" i="5"/>
  <c r="K104" i="5"/>
  <c r="K106" i="5"/>
  <c r="K105" i="5"/>
  <c r="K107" i="5"/>
  <c r="K109" i="5"/>
  <c r="K110" i="5"/>
  <c r="K111" i="5"/>
  <c r="K112" i="5"/>
  <c r="K114" i="5"/>
  <c r="K113" i="5"/>
  <c r="K115" i="5"/>
  <c r="K116" i="5"/>
  <c r="K119" i="5"/>
  <c r="K118" i="5"/>
  <c r="K117" i="5"/>
  <c r="K120" i="5"/>
  <c r="K122" i="5"/>
  <c r="K124" i="5"/>
  <c r="K121" i="5"/>
  <c r="K123" i="5"/>
  <c r="K125" i="5"/>
  <c r="K127" i="5"/>
  <c r="K128" i="5"/>
  <c r="K126" i="5"/>
  <c r="K129" i="5"/>
  <c r="K133" i="5"/>
  <c r="K131" i="5"/>
  <c r="K132" i="5"/>
  <c r="K130" i="5"/>
  <c r="K134" i="5"/>
  <c r="K135" i="5"/>
  <c r="K137" i="5"/>
  <c r="K136" i="5"/>
  <c r="K138" i="5"/>
  <c r="K139" i="5"/>
  <c r="K140" i="5"/>
  <c r="K146" i="5"/>
  <c r="K141" i="5"/>
  <c r="K145" i="5"/>
  <c r="K144" i="5"/>
  <c r="K143" i="5"/>
  <c r="K142" i="5"/>
  <c r="K147" i="5"/>
  <c r="K148" i="5"/>
  <c r="K149" i="5"/>
  <c r="K152" i="5"/>
  <c r="K150" i="5"/>
  <c r="K151" i="5"/>
  <c r="K156" i="5"/>
  <c r="K153" i="5"/>
  <c r="K154" i="5"/>
  <c r="K155" i="5"/>
  <c r="K157" i="5"/>
  <c r="K158" i="5"/>
  <c r="K159" i="5"/>
  <c r="K160" i="5"/>
  <c r="K161" i="5"/>
  <c r="K165" i="5"/>
  <c r="K162" i="5"/>
  <c r="K166" i="5"/>
  <c r="K163" i="5"/>
  <c r="K164" i="5"/>
  <c r="K167" i="5"/>
  <c r="K168" i="5"/>
  <c r="K169" i="5"/>
  <c r="K170" i="5"/>
  <c r="K171" i="5"/>
  <c r="L16" i="2"/>
  <c r="L17" i="2"/>
  <c r="L18" i="2"/>
  <c r="L19" i="2"/>
  <c r="L21" i="2"/>
  <c r="L20" i="2"/>
  <c r="L22" i="2"/>
  <c r="L23" i="2"/>
  <c r="L24" i="2"/>
  <c r="L25" i="2"/>
  <c r="L27" i="2"/>
  <c r="L26" i="2"/>
  <c r="L28" i="2"/>
  <c r="L29" i="2"/>
  <c r="L30" i="2"/>
  <c r="L31" i="2"/>
  <c r="L32" i="2"/>
  <c r="L33" i="2"/>
  <c r="L34" i="2"/>
  <c r="L35" i="2"/>
  <c r="L36" i="2"/>
  <c r="L38" i="2"/>
  <c r="L37" i="2"/>
  <c r="L42" i="2"/>
  <c r="L41" i="2"/>
  <c r="L39" i="2"/>
  <c r="L40" i="2"/>
  <c r="L44" i="2"/>
  <c r="L46" i="2"/>
  <c r="L47" i="2"/>
  <c r="L45" i="2"/>
  <c r="L43" i="2"/>
  <c r="L48" i="2"/>
  <c r="L49" i="2"/>
  <c r="L50" i="2"/>
  <c r="L53" i="2"/>
  <c r="L51" i="2"/>
  <c r="L52" i="2"/>
  <c r="L54" i="2"/>
  <c r="L55" i="2"/>
  <c r="L56" i="2"/>
  <c r="L60" i="2"/>
  <c r="L57" i="2"/>
  <c r="L58" i="2"/>
  <c r="L59" i="2"/>
  <c r="L65" i="2"/>
  <c r="L61" i="2"/>
  <c r="L64" i="2"/>
  <c r="L63" i="2"/>
  <c r="L62" i="2"/>
  <c r="L67" i="2"/>
  <c r="L66" i="2"/>
  <c r="L70" i="2"/>
  <c r="L68" i="2"/>
  <c r="L69" i="2"/>
  <c r="L72" i="2"/>
  <c r="L71" i="2"/>
  <c r="L73" i="2"/>
  <c r="L74" i="2"/>
  <c r="L75" i="2"/>
  <c r="L77" i="2"/>
  <c r="L78" i="2"/>
  <c r="L76" i="2"/>
  <c r="L83" i="2"/>
  <c r="L82" i="2"/>
  <c r="L79" i="2"/>
  <c r="L81" i="2"/>
  <c r="L80" i="2"/>
  <c r="L85" i="2"/>
  <c r="L84" i="2"/>
  <c r="L88" i="2"/>
  <c r="L86" i="2"/>
  <c r="L87" i="2"/>
  <c r="L93" i="2"/>
  <c r="L90" i="2"/>
  <c r="L92" i="2"/>
  <c r="L89" i="2"/>
  <c r="L91" i="2"/>
  <c r="L97" i="2"/>
  <c r="L96" i="2"/>
  <c r="L95" i="2"/>
  <c r="L94" i="2"/>
  <c r="L100" i="2"/>
  <c r="L99" i="2"/>
  <c r="L98" i="2"/>
  <c r="L102" i="2"/>
  <c r="L101" i="2"/>
  <c r="L103" i="2"/>
  <c r="L106" i="2"/>
  <c r="L105" i="2"/>
  <c r="L104" i="2"/>
  <c r="L107" i="2"/>
  <c r="L108" i="2"/>
  <c r="L109" i="2"/>
  <c r="L111" i="2"/>
  <c r="L112" i="2"/>
  <c r="L110" i="2"/>
  <c r="L114" i="2"/>
  <c r="L115" i="2"/>
  <c r="L113" i="2"/>
  <c r="L116" i="2"/>
  <c r="L117" i="2"/>
  <c r="L118" i="2"/>
  <c r="L121" i="2"/>
  <c r="L120" i="2"/>
  <c r="L119" i="2"/>
  <c r="L123" i="2"/>
  <c r="L122" i="2"/>
  <c r="L125" i="2"/>
  <c r="L126" i="2"/>
  <c r="L124" i="2"/>
  <c r="L127" i="2"/>
  <c r="L130" i="2"/>
  <c r="L128" i="2"/>
  <c r="L129" i="2"/>
  <c r="L132" i="2"/>
  <c r="L133" i="2"/>
  <c r="L131" i="2"/>
  <c r="L134" i="2"/>
  <c r="L137" i="2"/>
  <c r="L136" i="2"/>
  <c r="L135" i="2"/>
  <c r="L140" i="2"/>
  <c r="L139" i="2"/>
  <c r="L141" i="2"/>
  <c r="L142" i="2"/>
  <c r="L138" i="2"/>
  <c r="L143" i="2"/>
  <c r="L144" i="2"/>
  <c r="L146" i="2"/>
  <c r="L145" i="2"/>
  <c r="L147" i="2"/>
  <c r="L148" i="2"/>
  <c r="L150" i="2"/>
  <c r="L149" i="2"/>
  <c r="L151" i="2"/>
  <c r="L153" i="2"/>
  <c r="L152" i="2"/>
  <c r="L155" i="2"/>
  <c r="L154" i="2"/>
  <c r="L157" i="2"/>
  <c r="L156" i="2"/>
  <c r="L159" i="2"/>
  <c r="L158" i="2"/>
  <c r="L160" i="2"/>
  <c r="L163" i="2"/>
  <c r="L162" i="2"/>
  <c r="L161" i="2"/>
  <c r="L165" i="2"/>
  <c r="L164" i="2"/>
  <c r="L166" i="2"/>
  <c r="L167" i="2"/>
  <c r="L168" i="2"/>
  <c r="L170" i="2"/>
  <c r="L169" i="2"/>
  <c r="L171" i="2"/>
  <c r="L172" i="2"/>
  <c r="L173" i="2"/>
  <c r="L174" i="2"/>
  <c r="L15" i="2"/>
  <c r="K19" i="2"/>
  <c r="K21" i="2"/>
  <c r="K20" i="2"/>
  <c r="K22" i="2"/>
  <c r="K23" i="2"/>
  <c r="K24" i="2"/>
  <c r="K25" i="2"/>
  <c r="K27" i="2"/>
  <c r="K26" i="2"/>
  <c r="K28" i="2"/>
  <c r="K29" i="2"/>
  <c r="K30" i="2"/>
  <c r="K31" i="2"/>
  <c r="K32" i="2"/>
  <c r="K33" i="2"/>
  <c r="K34" i="2"/>
  <c r="K35" i="2"/>
  <c r="K36" i="2"/>
  <c r="K38" i="2"/>
  <c r="K37" i="2"/>
  <c r="K42" i="2"/>
  <c r="K41" i="2"/>
  <c r="K39" i="2"/>
  <c r="K40" i="2"/>
  <c r="K44" i="2"/>
  <c r="K46" i="2"/>
  <c r="K47" i="2"/>
  <c r="K45" i="2"/>
  <c r="K43" i="2"/>
  <c r="K48" i="2"/>
  <c r="K49" i="2"/>
  <c r="K50" i="2"/>
  <c r="K53" i="2"/>
  <c r="K51" i="2"/>
  <c r="K52" i="2"/>
  <c r="K54" i="2"/>
  <c r="K55" i="2"/>
  <c r="K56" i="2"/>
  <c r="K60" i="2"/>
  <c r="K57" i="2"/>
  <c r="K58" i="2"/>
  <c r="K59" i="2"/>
  <c r="K65" i="2"/>
  <c r="K61" i="2"/>
  <c r="K64" i="2"/>
  <c r="K63" i="2"/>
  <c r="K62" i="2"/>
  <c r="K67" i="2"/>
  <c r="K66" i="2"/>
  <c r="K70" i="2"/>
  <c r="K68" i="2"/>
  <c r="K69" i="2"/>
  <c r="K72" i="2"/>
  <c r="K71" i="2"/>
  <c r="K73" i="2"/>
  <c r="K74" i="2"/>
  <c r="K75" i="2"/>
  <c r="K77" i="2"/>
  <c r="K78" i="2"/>
  <c r="K76" i="2"/>
  <c r="K83" i="2"/>
  <c r="K82" i="2"/>
  <c r="K79" i="2"/>
  <c r="K81" i="2"/>
  <c r="K80" i="2"/>
  <c r="K85" i="2"/>
  <c r="K84" i="2"/>
  <c r="K88" i="2"/>
  <c r="K86" i="2"/>
  <c r="K87" i="2"/>
  <c r="K93" i="2"/>
  <c r="K90" i="2"/>
  <c r="K92" i="2"/>
  <c r="K89" i="2"/>
  <c r="K91" i="2"/>
  <c r="K97" i="2"/>
  <c r="K96" i="2"/>
  <c r="K95" i="2"/>
  <c r="K94" i="2"/>
  <c r="K100" i="2"/>
  <c r="K99" i="2"/>
  <c r="K98" i="2"/>
  <c r="K102" i="2"/>
  <c r="K101" i="2"/>
  <c r="K103" i="2"/>
  <c r="K106" i="2"/>
  <c r="K105" i="2"/>
  <c r="K104" i="2"/>
  <c r="K107" i="2"/>
  <c r="K108" i="2"/>
  <c r="K109" i="2"/>
  <c r="K111" i="2"/>
  <c r="K112" i="2"/>
  <c r="K110" i="2"/>
  <c r="K114" i="2"/>
  <c r="K115" i="2"/>
  <c r="K113" i="2"/>
  <c r="K116" i="2"/>
  <c r="K117" i="2"/>
  <c r="K118" i="2"/>
  <c r="K121" i="2"/>
  <c r="K120" i="2"/>
  <c r="K119" i="2"/>
  <c r="K123" i="2"/>
  <c r="K122" i="2"/>
  <c r="K125" i="2"/>
  <c r="K126" i="2"/>
  <c r="K124" i="2"/>
  <c r="K127" i="2"/>
  <c r="K130" i="2"/>
  <c r="K128" i="2"/>
  <c r="K129" i="2"/>
  <c r="K132" i="2"/>
  <c r="K133" i="2"/>
  <c r="K131" i="2"/>
  <c r="K134" i="2"/>
  <c r="K137" i="2"/>
  <c r="K136" i="2"/>
  <c r="K135" i="2"/>
  <c r="K140" i="2"/>
  <c r="K139" i="2"/>
  <c r="K141" i="2"/>
  <c r="K142" i="2"/>
  <c r="K138" i="2"/>
  <c r="K143" i="2"/>
  <c r="K144" i="2"/>
  <c r="K146" i="2"/>
  <c r="K145" i="2"/>
  <c r="K147" i="2"/>
  <c r="K148" i="2"/>
  <c r="K150" i="2"/>
  <c r="K149" i="2"/>
  <c r="K151" i="2"/>
  <c r="K153" i="2"/>
  <c r="K152" i="2"/>
  <c r="K155" i="2"/>
  <c r="K154" i="2"/>
  <c r="K157" i="2"/>
  <c r="K156" i="2"/>
  <c r="K159" i="2"/>
  <c r="K158" i="2"/>
  <c r="K160" i="2"/>
  <c r="K163" i="2"/>
  <c r="K162" i="2"/>
  <c r="K161" i="2"/>
  <c r="K165" i="2"/>
  <c r="K164" i="2"/>
  <c r="K166" i="2"/>
  <c r="K167" i="2"/>
  <c r="K168" i="2"/>
  <c r="K170" i="2"/>
  <c r="K169" i="2"/>
  <c r="K171" i="2"/>
  <c r="K172" i="2"/>
  <c r="K173" i="2"/>
  <c r="K174" i="2"/>
  <c r="K16" i="2"/>
  <c r="K17" i="2"/>
  <c r="K18" i="2"/>
  <c r="K15" i="2"/>
  <c r="G7" i="2" l="1"/>
  <c r="G177" i="2"/>
  <c r="H10" i="2" a="1"/>
  <c r="H10" i="2" s="1"/>
  <c r="G7" i="5"/>
  <c r="G5" i="5"/>
  <c r="G6" i="5"/>
  <c r="H10" i="5" a="1"/>
  <c r="H10" i="5" s="1"/>
  <c r="G5" i="2"/>
  <c r="G6" i="2"/>
  <c r="G8" i="2" l="1"/>
  <c r="H7" i="2" s="1"/>
  <c r="G8" i="5"/>
  <c r="H6" i="5" s="1"/>
  <c r="H6" i="2" l="1"/>
  <c r="H5" i="2"/>
  <c r="H8" i="2" s="1"/>
  <c r="H5" i="5"/>
  <c r="H7" i="5"/>
  <c r="H8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<sst xmlns="http://schemas.openxmlformats.org/spreadsheetml/2006/main" count="1279" uniqueCount="573">
  <si>
    <t>Sýnandi</t>
  </si>
  <si>
    <t>Þjálfari</t>
  </si>
  <si>
    <t>Daníel Jónsson</t>
  </si>
  <si>
    <t>Arnar Bjarki Sigurðarson</t>
  </si>
  <si>
    <t>Aðalheiður Anna Guðjónsdóttir</t>
  </si>
  <si>
    <t>Hlynur Guðmundsson</t>
  </si>
  <si>
    <t>Þórarinn Eymundsson</t>
  </si>
  <si>
    <t>Bergur Jónsson</t>
  </si>
  <si>
    <t>Olil Amble</t>
  </si>
  <si>
    <t>Helga Una Björnsdóttir</t>
  </si>
  <si>
    <t>Agnar Þór Magnússon</t>
  </si>
  <si>
    <t>Birna Tryggvadóttir Thorlacius</t>
  </si>
  <si>
    <t>Sigursteinn Sumarliðason</t>
  </si>
  <si>
    <t>Teitur Árnason</t>
  </si>
  <si>
    <t>Mette Camilla Moe Mannseth</t>
  </si>
  <si>
    <t>Árni Björn Pálsson</t>
  </si>
  <si>
    <t>Thelma Dögg Tómasdóttir</t>
  </si>
  <si>
    <t>Þór Jónsteinsson</t>
  </si>
  <si>
    <t>Janus Halldór Eiríksson</t>
  </si>
  <si>
    <t>Ólöf Rún Guðmundsdóttir</t>
  </si>
  <si>
    <t>Sara Ástþórsdóttir</t>
  </si>
  <si>
    <t>Bjarni Jónasson</t>
  </si>
  <si>
    <t>Haukur Baldvinsson</t>
  </si>
  <si>
    <t>Sigurður Sigurðarson</t>
  </si>
  <si>
    <t>Ævar Örn Guðjónsson</t>
  </si>
  <si>
    <t>Anna Kristín Friðriksdóttir</t>
  </si>
  <si>
    <t>Elvar Þormarsson</t>
  </si>
  <si>
    <t>Jóhann Kristinn Ragnarsson</t>
  </si>
  <si>
    <t>Guðmundur Friðrik Björgvinsson</t>
  </si>
  <si>
    <t>Jakob Svavar Sigurðsson</t>
  </si>
  <si>
    <t>Denise Michaela Weber</t>
  </si>
  <si>
    <t>Viðar Ingólfsson</t>
  </si>
  <si>
    <t>Lóa Dagmar Smáradóttir</t>
  </si>
  <si>
    <t>Ásta Björnsdóttir</t>
  </si>
  <si>
    <t>Flosi Ólafsson</t>
  </si>
  <si>
    <t>Jóhann Birgir Magnússon</t>
  </si>
  <si>
    <t>Sporthestar ehf.</t>
  </si>
  <si>
    <t>Hekla Katharína Kristinsdóttir</t>
  </si>
  <si>
    <t>Matthías Leó Matthíasson</t>
  </si>
  <si>
    <t>Sara Sigurbjörnsdóttir</t>
  </si>
  <si>
    <t>Elín Holst</t>
  </si>
  <si>
    <t>Hans Þór Hilmarsson</t>
  </si>
  <si>
    <t>Halldór Guðjónsson</t>
  </si>
  <si>
    <t>Sólon Morthens</t>
  </si>
  <si>
    <t>Þórarinn Ragnarsson</t>
  </si>
  <si>
    <t>Skapti Steinbjörnsson</t>
  </si>
  <si>
    <t>Gísli Gíslason</t>
  </si>
  <si>
    <t>Anna Dóra Markúsdóttir</t>
  </si>
  <si>
    <t>Lena Zielinski</t>
  </si>
  <si>
    <t>Ísólfur Líndal Þórisson</t>
  </si>
  <si>
    <t>Bylgja Gauksdóttir</t>
  </si>
  <si>
    <t>Sylvía Sigurbjörnsdóttir</t>
  </si>
  <si>
    <t>Höskuldur Jónsson</t>
  </si>
  <si>
    <t>Sindrastaðir ehf.</t>
  </si>
  <si>
    <t>Sandra Jonsson</t>
  </si>
  <si>
    <t>Ólafur Andri Guðmundsson</t>
  </si>
  <si>
    <t>Björn Sveinsson</t>
  </si>
  <si>
    <t>Bjarney Jóna Unnsteinsdóttir</t>
  </si>
  <si>
    <t>Elías Þórhallsson</t>
  </si>
  <si>
    <t>Sigrún Rós Helgadóttir</t>
  </si>
  <si>
    <t>Páll Bragi Hólmarsson</t>
  </si>
  <si>
    <t>Kristín Lárusdóttir</t>
  </si>
  <si>
    <t>Konráð Valur Sveinsson</t>
  </si>
  <si>
    <t>Stefán Birgir Stefánsson</t>
  </si>
  <si>
    <t>Sigurður Vignir Matthíasson</t>
  </si>
  <si>
    <t>Fanney Dögg Indriðadóttir</t>
  </si>
  <si>
    <t>Rósa Birna Þorvaldsdóttir</t>
  </si>
  <si>
    <t>Inga María S. Jónínudóttir</t>
  </si>
  <si>
    <t>Helgi Þór Guðjónsson</t>
  </si>
  <si>
    <t>Flokkur</t>
  </si>
  <si>
    <t>Fæðingarnúmer</t>
  </si>
  <si>
    <t>Hross</t>
  </si>
  <si>
    <t>7 vetra hestar og eldri</t>
  </si>
  <si>
    <t>Herkúles frá Ragnheiðarstöðum</t>
  </si>
  <si>
    <t>IS2010125110</t>
  </si>
  <si>
    <t>Glúmur frá Dallandi</t>
  </si>
  <si>
    <t>IS2011188560</t>
  </si>
  <si>
    <t>Rauðskeggur frá Kjarnholtum I</t>
  </si>
  <si>
    <t>IS2011187105</t>
  </si>
  <si>
    <t>Draupnir frá Stuðlum</t>
  </si>
  <si>
    <t>IS2011165060</t>
  </si>
  <si>
    <t>Árblakkur frá Laugasteini</t>
  </si>
  <si>
    <t>IS2011181901</t>
  </si>
  <si>
    <t>Elrir frá Rauðalæk</t>
  </si>
  <si>
    <t>IS2011135727</t>
  </si>
  <si>
    <t>Forkur frá Breiðabólsstað</t>
  </si>
  <si>
    <t>IS2011188819</t>
  </si>
  <si>
    <t>Trausti frá Þóroddsstöðum</t>
  </si>
  <si>
    <t>IS2011158164</t>
  </si>
  <si>
    <t>Kalsi frá Þúfum</t>
  </si>
  <si>
    <t>IS2011135608</t>
  </si>
  <si>
    <t>Örvar frá Efri-Hrepp</t>
  </si>
  <si>
    <t>IS2010156418</t>
  </si>
  <si>
    <t>Vegur frá Kagaðarhóli</t>
  </si>
  <si>
    <t>IS2010176189</t>
  </si>
  <si>
    <t>Stúdent frá Ketilsstöðum</t>
  </si>
  <si>
    <t>IS2010157801</t>
  </si>
  <si>
    <t>Nátthrafn frá Varmalæk</t>
  </si>
  <si>
    <t>IS2009155050</t>
  </si>
  <si>
    <t>Brimnir frá Efri-Fitjum</t>
  </si>
  <si>
    <t>IS2011187660</t>
  </si>
  <si>
    <t>Álfgrímur frá Syðri-Gegnishólum</t>
  </si>
  <si>
    <t>IS2011166018</t>
  </si>
  <si>
    <t>Bósi frá Húsavík</t>
  </si>
  <si>
    <t>IS2011184082</t>
  </si>
  <si>
    <t>Tindur frá Eylandi</t>
  </si>
  <si>
    <t>6 vetra hestar</t>
  </si>
  <si>
    <t>IS2012181608</t>
  </si>
  <si>
    <t>Þráinn frá Flagbjarnarholti</t>
  </si>
  <si>
    <t>IS2012188095</t>
  </si>
  <si>
    <t>Kveikur frá Stangarlæk 1</t>
  </si>
  <si>
    <t>IS2012101481</t>
  </si>
  <si>
    <t>Marel frá Aralind</t>
  </si>
  <si>
    <t>IS2012186101</t>
  </si>
  <si>
    <t>Valgarð frá Kirkjubæ</t>
  </si>
  <si>
    <t>IS2012181660</t>
  </si>
  <si>
    <t>Atlas frá Hjallanesi 1</t>
  </si>
  <si>
    <t>IS2012184667</t>
  </si>
  <si>
    <t>Dagfari frá Álfhólum</t>
  </si>
  <si>
    <t>IS2012137485</t>
  </si>
  <si>
    <t>Sægrímur frá Bergi</t>
  </si>
  <si>
    <t>IS2012186708</t>
  </si>
  <si>
    <t>Galdur frá Leirubakka</t>
  </si>
  <si>
    <t>IS2012157689</t>
  </si>
  <si>
    <t>Aðalsteinn frá Íbishóli</t>
  </si>
  <si>
    <t>IS2012156470</t>
  </si>
  <si>
    <t>Mugison frá Hæli</t>
  </si>
  <si>
    <t>IS2012125421</t>
  </si>
  <si>
    <t>Boði frá Breiðholti, Gbr.</t>
  </si>
  <si>
    <t>IS2012181900</t>
  </si>
  <si>
    <t>Jökull frá Rauðalæk</t>
  </si>
  <si>
    <t>IS2012157141</t>
  </si>
  <si>
    <t>Dofri frá Sauðárkróki</t>
  </si>
  <si>
    <t>IS2012186936</t>
  </si>
  <si>
    <t>Verðandi frá Árbæ</t>
  </si>
  <si>
    <t>IS2012186668</t>
  </si>
  <si>
    <t>Ýmir frá Heysholti</t>
  </si>
  <si>
    <t>IS2012182899</t>
  </si>
  <si>
    <t>Krummi frá Tjarnastöðum</t>
  </si>
  <si>
    <t>IS2012135831</t>
  </si>
  <si>
    <t>Stjarni frá Laugavöllum</t>
  </si>
  <si>
    <t>5 vetra hestar</t>
  </si>
  <si>
    <t>IS2013164067</t>
  </si>
  <si>
    <t>Adrían frá Garðshorni á Þelamörk</t>
  </si>
  <si>
    <t>IS2013166214</t>
  </si>
  <si>
    <t>Þór frá Torfunesi</t>
  </si>
  <si>
    <t>IS2013187105</t>
  </si>
  <si>
    <t>Spaði frá Stuðlum</t>
  </si>
  <si>
    <t>IS2013180711</t>
  </si>
  <si>
    <t>Spaði frá Barkarstöðum</t>
  </si>
  <si>
    <t>IS2013187660</t>
  </si>
  <si>
    <t>Álfaklettur frá Syðri-Gegnishólum</t>
  </si>
  <si>
    <t>IS2013182591</t>
  </si>
  <si>
    <t>Jökull frá Breiðholti í Flóa</t>
  </si>
  <si>
    <t>IS2013158161</t>
  </si>
  <si>
    <t>Sólon frá Þúfum</t>
  </si>
  <si>
    <t>IS2013155119</t>
  </si>
  <si>
    <t>Júpiter frá Lækjamóti</t>
  </si>
  <si>
    <t>IS2013158707</t>
  </si>
  <si>
    <t>Kjuði frá Dýrfinnustöðum</t>
  </si>
  <si>
    <t>IS2013182365</t>
  </si>
  <si>
    <t>Ísak frá Þjórsárbakka</t>
  </si>
  <si>
    <t>IS2013137490</t>
  </si>
  <si>
    <t>Huginn frá Bergi</t>
  </si>
  <si>
    <t>IS2013186003</t>
  </si>
  <si>
    <t>Þór frá Stóra-Hofi</t>
  </si>
  <si>
    <t>IS2013165300</t>
  </si>
  <si>
    <t>Bragi frá Skriðu</t>
  </si>
  <si>
    <t>IS2013186682</t>
  </si>
  <si>
    <t>Haukur frá Skeiðvöllum</t>
  </si>
  <si>
    <t>IS2013157651</t>
  </si>
  <si>
    <t>Sigur frá Stóra-Vatnsskarði</t>
  </si>
  <si>
    <t>IS2013184084</t>
  </si>
  <si>
    <t>Hnokki frá Eylandi</t>
  </si>
  <si>
    <t>IS2013187637</t>
  </si>
  <si>
    <t>Bruni frá Laugarbökkum</t>
  </si>
  <si>
    <t>IS2013186136</t>
  </si>
  <si>
    <t>Þröstur frá Ármóti</t>
  </si>
  <si>
    <t>IS2013155251</t>
  </si>
  <si>
    <t>Spölur frá Efri-Þverá</t>
  </si>
  <si>
    <t>4 vetra hestar</t>
  </si>
  <si>
    <t>IS2014101050</t>
  </si>
  <si>
    <t>Eldjárn frá Skipaskaga</t>
  </si>
  <si>
    <t>IS2014186903</t>
  </si>
  <si>
    <t>Fenrir frá Feti</t>
  </si>
  <si>
    <t>IS2014101486</t>
  </si>
  <si>
    <t>Viðar frá Skör</t>
  </si>
  <si>
    <t>IS2014164067</t>
  </si>
  <si>
    <t>Neptúnus frá Garðshorni á Þelamörk</t>
  </si>
  <si>
    <t>IS2014187804</t>
  </si>
  <si>
    <t>Útherji frá Blesastöðum 1A</t>
  </si>
  <si>
    <t>IS2014186187</t>
  </si>
  <si>
    <t>Heiður frá Eystra-Fróðholti</t>
  </si>
  <si>
    <t>IS2014187695</t>
  </si>
  <si>
    <t>Þröstur frá Kolsholti 2</t>
  </si>
  <si>
    <t>IS2014135587</t>
  </si>
  <si>
    <t>Bersir frá Hægindi</t>
  </si>
  <si>
    <t>IS2014165652</t>
  </si>
  <si>
    <t>Tangó frá Litla-Garði</t>
  </si>
  <si>
    <t>IS2014164066</t>
  </si>
  <si>
    <t>Kastor frá Garðshorni á Þelamörk</t>
  </si>
  <si>
    <t>IS2014176181</t>
  </si>
  <si>
    <t>Gígur frá Ketilsstöðum</t>
  </si>
  <si>
    <t>IS2014185260</t>
  </si>
  <si>
    <t>Blakkur frá Þykkvabæ I</t>
  </si>
  <si>
    <t>IS2014182336</t>
  </si>
  <si>
    <t>Kardináli frá Kjartansstöðum</t>
  </si>
  <si>
    <t>IS2014156274</t>
  </si>
  <si>
    <t>Stormur frá Hólabaki</t>
  </si>
  <si>
    <t>IS2014187660</t>
  </si>
  <si>
    <t>Ljósálfur frá Syðri-Gegnishólum</t>
  </si>
  <si>
    <t>IS2014156290</t>
  </si>
  <si>
    <t>Korpur frá Steinnesi</t>
  </si>
  <si>
    <t>IS2014136131</t>
  </si>
  <si>
    <t>Goði frá Bjarnastöðum</t>
  </si>
  <si>
    <t>IS2014156275</t>
  </si>
  <si>
    <t>Hamur frá Hólabaki</t>
  </si>
  <si>
    <t>IS2014188291</t>
  </si>
  <si>
    <t>Léttfeti frá Reykjadal</t>
  </si>
  <si>
    <t>7 vetra hryssur og eldri</t>
  </si>
  <si>
    <t>Lukka frá Þúfum</t>
  </si>
  <si>
    <t>IS2011288341</t>
  </si>
  <si>
    <t>Tign frá Jaðri</t>
  </si>
  <si>
    <t>IS2011281415</t>
  </si>
  <si>
    <t>Elja frá Sauðholti 2</t>
  </si>
  <si>
    <t>IS2011282592</t>
  </si>
  <si>
    <t>Kolka frá Breiðholti í Flóa</t>
  </si>
  <si>
    <t>IS2010284977</t>
  </si>
  <si>
    <t>Harpa Sjöfn frá Hvolsvelli</t>
  </si>
  <si>
    <t>IS2010287467</t>
  </si>
  <si>
    <t>Álfrún frá Egilsstaðakoti</t>
  </si>
  <si>
    <t>IS2011257651</t>
  </si>
  <si>
    <t>Kylja frá Stóra-Vatnsskarði</t>
  </si>
  <si>
    <t>IS2011284978</t>
  </si>
  <si>
    <t>Viðja frá Hvolsvelli</t>
  </si>
  <si>
    <t>IS2010282310</t>
  </si>
  <si>
    <t>Sóllilja frá Hamarsey</t>
  </si>
  <si>
    <t>IS2011265005</t>
  </si>
  <si>
    <t>Efemía frá Litlu-Brekku</t>
  </si>
  <si>
    <t>IS2011258160</t>
  </si>
  <si>
    <t>List frá Þúfum</t>
  </si>
  <si>
    <t>IS2011280380</t>
  </si>
  <si>
    <t>Garún frá Koltursey</t>
  </si>
  <si>
    <t>IS2010286796</t>
  </si>
  <si>
    <t>Fía frá Efsta-Seli</t>
  </si>
  <si>
    <t>IS2010286281</t>
  </si>
  <si>
    <t>Kolskör frá Hárlaugsstöðum 2</t>
  </si>
  <si>
    <t>6 vetra hryssur</t>
  </si>
  <si>
    <t>Huldumær frá Syðri-Gegnishólum</t>
  </si>
  <si>
    <t>IS2012280613</t>
  </si>
  <si>
    <t>Katla frá Hemlu II</t>
  </si>
  <si>
    <t>IS2012282593</t>
  </si>
  <si>
    <t>Krafla frá Breiðholti í Flóa</t>
  </si>
  <si>
    <t>IS2012237490</t>
  </si>
  <si>
    <t>Lukkudís frá Bergi</t>
  </si>
  <si>
    <t>IS2012225599</t>
  </si>
  <si>
    <t>Katalína frá Hafnarfirði</t>
  </si>
  <si>
    <t>IS2012286645</t>
  </si>
  <si>
    <t>Lukka frá Efsta-Seli</t>
  </si>
  <si>
    <t>IS2012258300</t>
  </si>
  <si>
    <t>Vörn frá Hólum</t>
  </si>
  <si>
    <t>IS2012257650</t>
  </si>
  <si>
    <t>Fífa frá Stóra-Vatnsskarði</t>
  </si>
  <si>
    <t>IS2012225088</t>
  </si>
  <si>
    <t>Katla frá Meðalfelli</t>
  </si>
  <si>
    <t>IS2012235936</t>
  </si>
  <si>
    <t>Sinfonía frá Stóra-Ási</t>
  </si>
  <si>
    <t>IS2012201234</t>
  </si>
  <si>
    <t>Polka frá Tvennu</t>
  </si>
  <si>
    <t>IS2012257342</t>
  </si>
  <si>
    <t>Hrafnista frá Hafsteinsstöðum</t>
  </si>
  <si>
    <t>IS2012201166</t>
  </si>
  <si>
    <t>Þökk frá Prestsbæ</t>
  </si>
  <si>
    <t>IS2012286654</t>
  </si>
  <si>
    <t>Fold frá Flagbjarnarholti</t>
  </si>
  <si>
    <t>IS2012236578</t>
  </si>
  <si>
    <t>Fjóla frá Eskiholti II</t>
  </si>
  <si>
    <t>IS2012284367</t>
  </si>
  <si>
    <t>Ísafold frá Skíðbakka I</t>
  </si>
  <si>
    <t>IS2012255351</t>
  </si>
  <si>
    <t>Flikka frá Höfðabakka</t>
  </si>
  <si>
    <t>IS2012237636</t>
  </si>
  <si>
    <t>Ásjá frá Brautarholti</t>
  </si>
  <si>
    <t>IS2012255414</t>
  </si>
  <si>
    <t>Trygglind frá Grafarkoti</t>
  </si>
  <si>
    <t>IS2012286903</t>
  </si>
  <si>
    <t>Kilja frá Feti</t>
  </si>
  <si>
    <t>IS2012282042</t>
  </si>
  <si>
    <t>Líf frá Hvoli</t>
  </si>
  <si>
    <t>IS2012266202</t>
  </si>
  <si>
    <t>Hrönn frá Torfunesi</t>
  </si>
  <si>
    <t>IS2012277156</t>
  </si>
  <si>
    <t>Næla frá Lækjarbrekku 2</t>
  </si>
  <si>
    <t>IS2012287547</t>
  </si>
  <si>
    <t>Orka frá Kvíarhóli</t>
  </si>
  <si>
    <t>IS2012276174</t>
  </si>
  <si>
    <t>Framsýn frá Ketilsstöðum</t>
  </si>
  <si>
    <t>IS2012264069</t>
  </si>
  <si>
    <t>Arya frá Garðshorni á Þelamörk</t>
  </si>
  <si>
    <t>IS2012235606</t>
  </si>
  <si>
    <t>Úa frá Efri-Hrepp</t>
  </si>
  <si>
    <t>IS2012282652</t>
  </si>
  <si>
    <t>Sigurdís frá Austurkoti</t>
  </si>
  <si>
    <t>IS2012287320</t>
  </si>
  <si>
    <t>Skart frá Laugardælum</t>
  </si>
  <si>
    <t>IS2012288772</t>
  </si>
  <si>
    <t>Frökk frá Hömrum II</t>
  </si>
  <si>
    <t>IS2012282571</t>
  </si>
  <si>
    <t>Háspenna frá Ragnheiðarstöðum</t>
  </si>
  <si>
    <t>5 vetra hryssur</t>
  </si>
  <si>
    <t>IS2013286901</t>
  </si>
  <si>
    <t>Sigyn frá Feti</t>
  </si>
  <si>
    <t>IS2013235092</t>
  </si>
  <si>
    <t>Paradís frá Steinsholti</t>
  </si>
  <si>
    <t>IS2013276176</t>
  </si>
  <si>
    <t>Hugmynd frá Ketilsstöðum</t>
  </si>
  <si>
    <t>IS2013282501</t>
  </si>
  <si>
    <t>Örk frá Lynghóli</t>
  </si>
  <si>
    <t>IS2013282572</t>
  </si>
  <si>
    <t>Hrönn frá Ragnheiðarstöðum</t>
  </si>
  <si>
    <t>IS2013286822</t>
  </si>
  <si>
    <t>Ísis frá Neðra-Seli</t>
  </si>
  <si>
    <t>IS2013235891</t>
  </si>
  <si>
    <t>Völva frá Sturlureykjum 2</t>
  </si>
  <si>
    <t>IS2013235630</t>
  </si>
  <si>
    <t>Gróa frá Grímarsstöðum</t>
  </si>
  <si>
    <t>IS2013282346</t>
  </si>
  <si>
    <t>Þórey frá Kjartansstöðum</t>
  </si>
  <si>
    <t>IS2013201047</t>
  </si>
  <si>
    <t>Krús frá Skipaskaga</t>
  </si>
  <si>
    <t>IS2013235086</t>
  </si>
  <si>
    <t>Tara frá Steinsholti</t>
  </si>
  <si>
    <t>IS2013287573</t>
  </si>
  <si>
    <t>Sunna frá Austurási</t>
  </si>
  <si>
    <t>IS2013235713</t>
  </si>
  <si>
    <t>Embla frá Oddsstöðum I</t>
  </si>
  <si>
    <t>IS2013235536</t>
  </si>
  <si>
    <t>Ör frá Mið-Fossum</t>
  </si>
  <si>
    <t>IS2013225239</t>
  </si>
  <si>
    <t>Snilld frá Laugarnesi</t>
  </si>
  <si>
    <t>IS2013287834</t>
  </si>
  <si>
    <t>Birta frá Hlemmiskeiði 3</t>
  </si>
  <si>
    <t>IS2013201177</t>
  </si>
  <si>
    <t>Eyrún Ýr frá Hásæti</t>
  </si>
  <si>
    <t>IS2013264515</t>
  </si>
  <si>
    <t>List frá Sámsstöðum</t>
  </si>
  <si>
    <t>IS2013286753</t>
  </si>
  <si>
    <t>Fura frá Árbæjarhjáleigu II</t>
  </si>
  <si>
    <t>IS2013287574</t>
  </si>
  <si>
    <t>Flís frá Austurási</t>
  </si>
  <si>
    <t>IS2013225435</t>
  </si>
  <si>
    <t>Rauðhetta frá Þúfu í Kjós</t>
  </si>
  <si>
    <t>IS2013257297</t>
  </si>
  <si>
    <t>Manía frá Breiðstöðum</t>
  </si>
  <si>
    <t>IS2013287870</t>
  </si>
  <si>
    <t>Ronja frá Vesturkoti</t>
  </si>
  <si>
    <t>IS2013277270</t>
  </si>
  <si>
    <t>Fjara frá Horni I</t>
  </si>
  <si>
    <t>IS2013287058</t>
  </si>
  <si>
    <t>Skráma frá Skjálg</t>
  </si>
  <si>
    <t>IS2013258161</t>
  </si>
  <si>
    <t>Stjörnuspá frá Þúfum</t>
  </si>
  <si>
    <t>IS2013255570</t>
  </si>
  <si>
    <t>Frelsun frá Bessastöðum</t>
  </si>
  <si>
    <t>IS2013287701</t>
  </si>
  <si>
    <t>Bylgja frá Seljatungu</t>
  </si>
  <si>
    <t>4 vetra hryssur</t>
  </si>
  <si>
    <t>IS2014284155</t>
  </si>
  <si>
    <t>Askja frá Efstu-Grund</t>
  </si>
  <si>
    <t>IS2014287106</t>
  </si>
  <si>
    <t>Sigurrós frá Stuðlum</t>
  </si>
  <si>
    <t>IS2014258304</t>
  </si>
  <si>
    <t>Sýn frá Hólum</t>
  </si>
  <si>
    <t>IS2014287572</t>
  </si>
  <si>
    <t>Krafla frá Austurási</t>
  </si>
  <si>
    <t>IS2014281385</t>
  </si>
  <si>
    <t>Fríður frá Ásbrú</t>
  </si>
  <si>
    <t>IS2014282319</t>
  </si>
  <si>
    <t>Þórhildur frá Hamarsey</t>
  </si>
  <si>
    <t>IS2014284882</t>
  </si>
  <si>
    <t>Eldey frá Strandarhjáleigu</t>
  </si>
  <si>
    <t>IS2014201167</t>
  </si>
  <si>
    <t>Þrá frá Prestsbæ</t>
  </si>
  <si>
    <t>IS2014287117</t>
  </si>
  <si>
    <t>Hlóð frá Vesturkoti</t>
  </si>
  <si>
    <t>IS2014257591</t>
  </si>
  <si>
    <t>Reising frá Ytra-Vallholti</t>
  </si>
  <si>
    <t>IS2014282365</t>
  </si>
  <si>
    <t>Sigurrós frá Þjórsárbakka</t>
  </si>
  <si>
    <t>IS2014284500</t>
  </si>
  <si>
    <t>Suðurey frá Skíðbakka III</t>
  </si>
  <si>
    <t>IS2014282368</t>
  </si>
  <si>
    <t>Rjúpa frá Þjórsárbakka</t>
  </si>
  <si>
    <t>IS2014281839</t>
  </si>
  <si>
    <t>Líf frá Þjóðólfshaga 1</t>
  </si>
  <si>
    <t>IS2014237279</t>
  </si>
  <si>
    <t>Dröfn frá Stykkishólmi</t>
  </si>
  <si>
    <t>IS2014284978</t>
  </si>
  <si>
    <t>Skíma frá Hvolsvelli</t>
  </si>
  <si>
    <t>IS2014287371</t>
  </si>
  <si>
    <t>Eik frá Brúnastöðum 2</t>
  </si>
  <si>
    <t>IS2014258460</t>
  </si>
  <si>
    <t>Ösp frá Narfastöðum</t>
  </si>
  <si>
    <t>Hæfileikar á landsmóti</t>
  </si>
  <si>
    <t>Hæfileikar inn á landsmót</t>
  </si>
  <si>
    <t>Aðaleinkunn á landsmóti</t>
  </si>
  <si>
    <t>Aðaleinkunn inn á landsmót</t>
  </si>
  <si>
    <t>Hæfileikar breyting</t>
  </si>
  <si>
    <t>Aðaleinkunn breyting</t>
  </si>
  <si>
    <t>Fjöldi hrossa sem lækkar í aðaleinkunn</t>
  </si>
  <si>
    <t>Fjöldi hrossa sem standa í stað í aðaleinkunn</t>
  </si>
  <si>
    <t>Einkunnir af landsmóti hestamanna í Víðidal 2018</t>
  </si>
  <si>
    <t>Heimild: Worldfengur</t>
  </si>
  <si>
    <t>Höfundur skjals: Einar Gíslason</t>
  </si>
  <si>
    <t>Birt með fyrirvara um innsláttarvillur</t>
  </si>
  <si>
    <t>Einkunnir af landsmóti hestamanna á Hólum 2016</t>
  </si>
  <si>
    <t>Samtals sýnd hross</t>
  </si>
  <si>
    <t>Ölnir frá Akranesi</t>
  </si>
  <si>
    <t>Kolskeggur frá Kjarnholtum I</t>
  </si>
  <si>
    <t>Jarl frá Árbæjarhjáleigu II</t>
  </si>
  <si>
    <t>Marjolijn Tiepen</t>
  </si>
  <si>
    <t>Skaginn frá Skipaskaga</t>
  </si>
  <si>
    <t>Leifur George Gunnarsson</t>
  </si>
  <si>
    <t>Hafsteinn frá Vakurstöðum</t>
  </si>
  <si>
    <t>Hrafn frá Efri-Rauðalæk</t>
  </si>
  <si>
    <t>Álfarinn frá Syðri-Gegnishólum</t>
  </si>
  <si>
    <t>Stekkur frá Skák</t>
  </si>
  <si>
    <t>Þórálfur frá Prestsbæ</t>
  </si>
  <si>
    <t>Glaður frá Prestsbakka</t>
  </si>
  <si>
    <t>Organisti frá Horni I</t>
  </si>
  <si>
    <t>Roði frá Lyngholti</t>
  </si>
  <si>
    <t>Logi frá Oddsstöðum I</t>
  </si>
  <si>
    <t>Ljósvaki frá Valstrýtu</t>
  </si>
  <si>
    <t>Hlekkur frá Ytra-Vallholti</t>
  </si>
  <si>
    <t>Sproti frá Innri-Skeljabrekku</t>
  </si>
  <si>
    <t>Erill frá Einhamri 2</t>
  </si>
  <si>
    <t>Ópall frá Miðási</t>
  </si>
  <si>
    <t>Sæþór frá Stafholti</t>
  </si>
  <si>
    <t>Eðall frá Torfunesi</t>
  </si>
  <si>
    <t>Völsungur frá Skeiðvöllum</t>
  </si>
  <si>
    <t>Heikir frá Hamarsey</t>
  </si>
  <si>
    <t>Eyrún Ýr Pálsdóttir</t>
  </si>
  <si>
    <t>Kulur frá Háholti</t>
  </si>
  <si>
    <t>Sigurður Óli Kristinsson</t>
  </si>
  <si>
    <t>Birna Káradóttir</t>
  </si>
  <si>
    <t>Hildingur frá Bergi</t>
  </si>
  <si>
    <t>Glaumur frá Geirmundarstöðum</t>
  </si>
  <si>
    <t>Hrókur frá Hjarðartúni</t>
  </si>
  <si>
    <t>Steingrímur Sigurðsson</t>
  </si>
  <si>
    <t>Goði frá Bjarnarhöfn</t>
  </si>
  <si>
    <t>Bjarmi frá Bæ 2</t>
  </si>
  <si>
    <t>Finnur frá Ármóti</t>
  </si>
  <si>
    <t>Flygill frá Stóra-Ási</t>
  </si>
  <si>
    <t>Máfur frá Kjarri</t>
  </si>
  <si>
    <t>Dropi frá Kirkjubæ</t>
  </si>
  <si>
    <t>Hjörvar Ágústsson</t>
  </si>
  <si>
    <t>Hanna Rún Ingibergsdóttir</t>
  </si>
  <si>
    <t>Stefnir frá Ketilsstöðum</t>
  </si>
  <si>
    <t>Vökull frá Leirubakka</t>
  </si>
  <si>
    <t>Hængur frá Bergi</t>
  </si>
  <si>
    <t>Jón Bjarni Þorvarðarson</t>
  </si>
  <si>
    <t>Lister frá Akureyri</t>
  </si>
  <si>
    <t>Öðlingur frá Hárlaugsstöðum 2</t>
  </si>
  <si>
    <t>Hagur frá Hofi á Höfðaströnd</t>
  </si>
  <si>
    <t>Barbara Wenzl</t>
  </si>
  <si>
    <t>Glampi frá Ketilsstöðum</t>
  </si>
  <si>
    <t>Sirkus frá Garðshorni á Þelamörk</t>
  </si>
  <si>
    <t>Gyrðir frá Einhamri 2</t>
  </si>
  <si>
    <t>Hraunar frá Hrosshaga</t>
  </si>
  <si>
    <t>Teitur frá Efri-Þverá</t>
  </si>
  <si>
    <t>Grani frá Torfunesi</t>
  </si>
  <si>
    <t>Elin Petronella Hannula</t>
  </si>
  <si>
    <t>Eva Dyröy</t>
  </si>
  <si>
    <t>Þota frá Prestsbæ</t>
  </si>
  <si>
    <t>Nípa frá Meðalfelli</t>
  </si>
  <si>
    <t>Hnit frá Koltursey</t>
  </si>
  <si>
    <t>Erla frá Skák</t>
  </si>
  <si>
    <t>Fura frá Fákshólum</t>
  </si>
  <si>
    <t>Hreyfing frá Skipaskaga</t>
  </si>
  <si>
    <t>Hetja frá Varmalæk</t>
  </si>
  <si>
    <t>Náttfríður frá Kjartansstöðum</t>
  </si>
  <si>
    <t>Edda frá Egilsstaðabæ</t>
  </si>
  <si>
    <t>Spes frá Vatnsleysu</t>
  </si>
  <si>
    <t>Stemma frá Bjarnarnesi</t>
  </si>
  <si>
    <t>Ragnheiður Samúelsdóttir</t>
  </si>
  <si>
    <t>Hugsýn frá Svignaskarði</t>
  </si>
  <si>
    <t>Garún frá Eystra-Fróðholti</t>
  </si>
  <si>
    <t>Von frá Ey I</t>
  </si>
  <si>
    <t>Mylla frá Hólum</t>
  </si>
  <si>
    <t>Þorsteinn Björnsson</t>
  </si>
  <si>
    <t>Jörð frá Koltursey</t>
  </si>
  <si>
    <t>Hansa frá Ljósafossi</t>
  </si>
  <si>
    <t>Hildur frá Feti</t>
  </si>
  <si>
    <t>Bergrún Ingólfsdóttir</t>
  </si>
  <si>
    <t>Freyja frá Vöðlum</t>
  </si>
  <si>
    <t>Ólafur Brynjar Ásgeirsson</t>
  </si>
  <si>
    <t>Skvísa frá Skagaströnd</t>
  </si>
  <si>
    <t>Sara frá Stóra-Vatnsskarði</t>
  </si>
  <si>
    <t>Sara Rut Heimisdóttir</t>
  </si>
  <si>
    <t>Álfastjarna frá Syðri-Gegnishólum</t>
  </si>
  <si>
    <t>Glóð frá Hrafnsstöðum</t>
  </si>
  <si>
    <t>Gná frá Eystra-Fróðholti</t>
  </si>
  <si>
    <t>Þórdís frá Prestsbæ</t>
  </si>
  <si>
    <t>Stekkja frá Brimnesi</t>
  </si>
  <si>
    <t>Syrpa frá Steinnesi</t>
  </si>
  <si>
    <t>Hamingja frá Hellubæ</t>
  </si>
  <si>
    <t>Snilld frá Syðri-Völlum</t>
  </si>
  <si>
    <t>Mánabrá frá Hveragerði</t>
  </si>
  <si>
    <t>Gnýpa frá Leirulæk</t>
  </si>
  <si>
    <t>Marín frá Lækjarbrekku 2</t>
  </si>
  <si>
    <t>Auðlind frá Brúnum</t>
  </si>
  <si>
    <t>Snörp frá Hestheimum</t>
  </si>
  <si>
    <t>Ísafold frá Lynghóli</t>
  </si>
  <si>
    <t>Fegurð frá Árbakka</t>
  </si>
  <si>
    <t>Hinrik Bragason</t>
  </si>
  <si>
    <t>Tekla frá Dallandi</t>
  </si>
  <si>
    <t>Gullbrá frá Torfunesi</t>
  </si>
  <si>
    <t>Katla frá Feti</t>
  </si>
  <si>
    <t>Álfamey frá Dufþaksholti</t>
  </si>
  <si>
    <t>Þökk frá Árbæjarhjáleigu II</t>
  </si>
  <si>
    <t>Nútíð frá Leysingjastöðum II</t>
  </si>
  <si>
    <t>Kleópatra frá Lynghóli</t>
  </si>
  <si>
    <t>Freisting frá Flagbjarnarholti</t>
  </si>
  <si>
    <t>Keðja frá Steinnesi</t>
  </si>
  <si>
    <t>Gerpla frá Þúfu í Landeyjum</t>
  </si>
  <si>
    <t>Svíta frá Stóra-Ási</t>
  </si>
  <si>
    <t>Fífa frá Flugumýri</t>
  </si>
  <si>
    <t>Róska frá Hákoti</t>
  </si>
  <si>
    <t>Gleði frá Hemlu II</t>
  </si>
  <si>
    <t>Vignir Siggeirsson</t>
  </si>
  <si>
    <t>Þoka frá Hamarsey</t>
  </si>
  <si>
    <t>Gloría frá Kringlulandi</t>
  </si>
  <si>
    <t>Bríet frá Varmá</t>
  </si>
  <si>
    <t>Fröken frá Bessastöðum</t>
  </si>
  <si>
    <t>Björk frá Barkarstöðum</t>
  </si>
  <si>
    <t>Mánadís frá Dallandi</t>
  </si>
  <si>
    <t>Bjóla frá Ketilsstöðum</t>
  </si>
  <si>
    <t>Óskastund frá Kommu</t>
  </si>
  <si>
    <t>Berglind Ragnarsdóttir</t>
  </si>
  <si>
    <t>Frigg frá Syðstu-Fossum</t>
  </si>
  <si>
    <t>Björn Haukur Einarsson</t>
  </si>
  <si>
    <t>Sara frá Lækjarbrekku 2</t>
  </si>
  <si>
    <t>Friðrik Hrafn Reynisson</t>
  </si>
  <si>
    <t>Úlfhildur frá Skíðbakka III</t>
  </si>
  <si>
    <t>Perla frá Litla-Dal</t>
  </si>
  <si>
    <t>Ágúst Marinó Ágústsson</t>
  </si>
  <si>
    <t>Eldey frá Skíðbakka I</t>
  </si>
  <si>
    <t>Lárus Jóhann Guðmundsson</t>
  </si>
  <si>
    <t>Hafrót frá Ásbrú</t>
  </si>
  <si>
    <t>Stefna frá Torfunesi</t>
  </si>
  <si>
    <t>Fjöður frá Þóroddsstöðum</t>
  </si>
  <si>
    <t>Eydís frá Rauðalæk</t>
  </si>
  <si>
    <t>Vaka frá Narfastöðum</t>
  </si>
  <si>
    <t>Buna frá Skrúð</t>
  </si>
  <si>
    <t>Hrafnhetta frá Helgatúni</t>
  </si>
  <si>
    <t>Spá frá Steinsholti</t>
  </si>
  <si>
    <t>Herdís Rútsdóttir</t>
  </si>
  <si>
    <t>Gerpla frá Torfabæ</t>
  </si>
  <si>
    <t>Fanney Guðrún Valsdóttir</t>
  </si>
  <si>
    <t>Tinna frá Vöðlum</t>
  </si>
  <si>
    <t>Engjarós frá Engjavatni</t>
  </si>
  <si>
    <t>Gæfa frá Hofi á Höfðaströnd</t>
  </si>
  <si>
    <t>Gerpla frá Varmá</t>
  </si>
  <si>
    <t>Hylling frá Akureyri</t>
  </si>
  <si>
    <t>Gunnlaugur Atli Sigfússon</t>
  </si>
  <si>
    <t>Sóldögg frá Hamarsey</t>
  </si>
  <si>
    <t>Pernille Möller</t>
  </si>
  <si>
    <t>Elin Holst</t>
  </si>
  <si>
    <t xml:space="preserve">Útreikningar á breytingum miðast við dómskalann frá 5. Þannig er dregið 5 af einkunn og prósentur reiknaðar út frá því. </t>
  </si>
  <si>
    <t>Meðaltalsbreyting á aðaleinkunn allra hrossa</t>
  </si>
  <si>
    <t>Landsmót í Víðidal 2018</t>
  </si>
  <si>
    <t>Landsmót á Hólum í Hjaltadal 2016</t>
  </si>
  <si>
    <t>Fjöldi hrossa sem hækkar í aðaleinkunn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</si>
</sst>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Red]0.0%\-0.00%"/>
    <numFmt numFmtId="165" formatCode="0%;[Red]\-0%"/>
    <numFmt numFmtId="166" formatCode="0.00%;[Red]\-0.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CCCCCC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auto="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2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/>
    </xf>
    <xf numFmtId="164" fontId="4" fillId="2" borderId="1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165" fontId="0" fillId="0" borderId="0" xfId="0" applyNumberFormat="1"/>
    <xf numFmtId="165" fontId="4" fillId="2" borderId="1" xfId="0" applyNumberFormat="1" applyFont="1" applyFill="1" applyBorder="1" applyAlignment="1">
      <alignment horizontal="left" wrapText="1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165" fontId="0" fillId="0" borderId="4" xfId="1" applyNumberFormat="1" applyFont="1" applyFill="1" applyBorder="1"/>
    <xf numFmtId="0" fontId="3" fillId="0" borderId="6" xfId="0" applyFont="1" applyBorder="1"/>
    <xf numFmtId="9" fontId="3" fillId="0" borderId="6" xfId="1" applyFont="1" applyBorder="1"/>
    <xf numFmtId="0" fontId="3" fillId="0" borderId="6" xfId="1" applyNumberFormat="1" applyFont="1" applyBorder="1"/>
    <xf numFmtId="0" fontId="1" fillId="0" borderId="0" xfId="1" applyNumberFormat="1" applyFont="1"/>
    <xf numFmtId="9" fontId="1" fillId="0" borderId="0" xfId="1" applyFont="1"/>
    <xf numFmtId="0" fontId="0" fillId="0" borderId="0" xfId="0" applyFont="1"/>
    <xf numFmtId="165" fontId="0" fillId="0" borderId="8" xfId="1" applyNumberFormat="1" applyFont="1" applyFill="1" applyBorder="1"/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 wrapText="1"/>
    </xf>
    <xf numFmtId="0" fontId="3" fillId="0" borderId="10" xfId="0" applyFont="1" applyBorder="1"/>
    <xf numFmtId="0" fontId="0" fillId="0" borderId="10" xfId="0" applyBorder="1"/>
    <xf numFmtId="166" fontId="3" fillId="0" borderId="10" xfId="1" applyNumberFormat="1" applyFont="1" applyBorder="1"/>
    <xf numFmtId="0" fontId="2" fillId="0" borderId="0" xfId="1" applyNumberFormat="1" applyFont="1"/>
    <xf numFmtId="9" fontId="2" fillId="0" borderId="0" xfId="1" applyFont="1"/>
    <xf numFmtId="0" fontId="3" fillId="0" borderId="11" xfId="0" applyFont="1" applyBorder="1"/>
    <xf numFmtId="0" fontId="2" fillId="0" borderId="12" xfId="0" applyFont="1" applyBorder="1"/>
    <xf numFmtId="0" fontId="0" fillId="0" borderId="12" xfId="0" applyFont="1" applyBorder="1"/>
    <xf numFmtId="0" fontId="3" fillId="0" borderId="13" xfId="0" applyFont="1" applyBorder="1"/>
    <xf numFmtId="0" fontId="3" fillId="0" borderId="12" xfId="0" applyFont="1" applyBorder="1"/>
    <xf numFmtId="0" fontId="0" fillId="0" borderId="12" xfId="0" applyBorder="1"/>
    <xf numFmtId="0" fontId="9" fillId="0" borderId="12" xfId="0" applyFont="1" applyBorder="1"/>
    <xf numFmtId="0" fontId="9" fillId="0" borderId="0" xfId="0" applyFont="1"/>
    <xf numFmtId="9" fontId="9" fillId="0" borderId="0" xfId="1" applyFont="1"/>
    <xf numFmtId="0" fontId="9" fillId="0" borderId="0" xfId="1" applyNumberFormat="1" applyFont="1"/>
    <xf numFmtId="166" fontId="0" fillId="0" borderId="9" xfId="0" applyNumberFormat="1" applyFill="1" applyBorder="1"/>
    <xf numFmtId="166" fontId="0" fillId="0" borderId="5" xfId="0" applyNumberFormat="1" applyFill="1" applyBorder="1"/>
    <xf numFmtId="0" fontId="6" fillId="0" borderId="14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03C6-E3CD-42B4-BE33-F7CEB8040EA1}">
  <dimension ref="A1:M177"/>
  <sheetViews>
    <sheetView showGridLines="0" tabSelected="1" topLeftCell="C1" workbookViewId="0">
      <selection activeCell="D14" sqref="D14"/>
    </sheetView>
  </sheetViews>
  <sheetFormatPr defaultRowHeight="15" outlineLevelCol="1" x14ac:dyDescent="0.25"/>
  <cols>
    <col min="1" max="1" width="23.28515625" hidden="1" customWidth="1" outlineLevel="1"/>
    <col min="2" max="2" width="16.140625" hidden="1" customWidth="1" outlineLevel="1"/>
    <col min="3" max="3" width="5.7109375" customWidth="1" collapsed="1"/>
    <col min="4" max="4" width="40.7109375" customWidth="1"/>
    <col min="5" max="5" width="27.85546875" hidden="1" customWidth="1" outlineLevel="1"/>
    <col min="6" max="6" width="23.140625" hidden="1" customWidth="1" outlineLevel="1"/>
    <col min="7" max="7" width="14.7109375" customWidth="1" collapsed="1"/>
    <col min="8" max="8" width="14.7109375" customWidth="1"/>
    <col min="9" max="9" width="12.85546875" customWidth="1"/>
    <col min="10" max="10" width="12.5703125" customWidth="1"/>
    <col min="11" max="11" width="12.7109375" style="9" customWidth="1"/>
    <col min="12" max="12" width="12.7109375" style="10" customWidth="1"/>
  </cols>
  <sheetData>
    <row r="1" spans="1:12" x14ac:dyDescent="0.25">
      <c r="D1" s="13" t="s">
        <v>413</v>
      </c>
    </row>
    <row r="2" spans="1:12" x14ac:dyDescent="0.25">
      <c r="D2" s="13" t="s">
        <v>412</v>
      </c>
      <c r="H2" s="14" t="s">
        <v>414</v>
      </c>
    </row>
    <row r="4" spans="1:12" x14ac:dyDescent="0.25">
      <c r="D4" s="37" t="s">
        <v>570</v>
      </c>
      <c r="E4" s="33"/>
      <c r="F4" s="33"/>
      <c r="G4" s="33"/>
      <c r="H4" s="32"/>
    </row>
    <row r="5" spans="1:12" x14ac:dyDescent="0.25">
      <c r="D5" s="38" t="s">
        <v>409</v>
      </c>
      <c r="E5" s="12"/>
      <c r="F5" s="12"/>
      <c r="G5" s="12">
        <f>COUNTIF(L15:L174,"&lt;0")</f>
        <v>108</v>
      </c>
      <c r="H5" s="36">
        <f>G5/$G$8</f>
        <v>0.67500000000000004</v>
      </c>
    </row>
    <row r="6" spans="1:12" x14ac:dyDescent="0.25">
      <c r="D6" s="39" t="s">
        <v>410</v>
      </c>
      <c r="E6" s="24"/>
      <c r="F6" s="24"/>
      <c r="G6" s="24">
        <f>COUNTIF(L15:L174,"=0")</f>
        <v>12</v>
      </c>
      <c r="H6" s="23">
        <f t="shared" ref="H6:H7" si="0">G6/$G$8</f>
        <v>7.4999999999999997E-2</v>
      </c>
    </row>
    <row r="7" spans="1:12" x14ac:dyDescent="0.25">
      <c r="D7" s="43" t="s">
        <v>572</v>
      </c>
      <c r="E7" s="44"/>
      <c r="F7" s="44"/>
      <c r="G7" s="44">
        <f>COUNTIF(L15:L174,"&gt;0")</f>
        <v>40</v>
      </c>
      <c r="H7" s="45">
        <f t="shared" si="0"/>
        <v>0.25</v>
      </c>
    </row>
    <row r="8" spans="1:12" ht="15.75" thickBot="1" x14ac:dyDescent="0.3">
      <c r="D8" s="40" t="s">
        <v>416</v>
      </c>
      <c r="E8" s="19"/>
      <c r="F8" s="19"/>
      <c r="G8" s="19">
        <f>SUM(G5:G7)</f>
        <v>160</v>
      </c>
      <c r="H8" s="20">
        <f>SUM(H5:H7)</f>
        <v>1</v>
      </c>
    </row>
    <row r="9" spans="1:12" ht="15.75" thickTop="1" x14ac:dyDescent="0.25">
      <c r="D9" s="42"/>
    </row>
    <row r="10" spans="1:12" x14ac:dyDescent="0.25">
      <c r="D10" s="37" t="s">
        <v>569</v>
      </c>
      <c r="E10" s="33"/>
      <c r="F10" s="33"/>
      <c r="G10" s="33"/>
      <c r="H10" s="34" cm="1">
        <f t="array" ref="H10">SUM((L15:L174)/160)</f>
        <v>-1.8131712869772089E-2</v>
      </c>
    </row>
    <row r="12" spans="1:12" ht="18.75" x14ac:dyDescent="0.3">
      <c r="D12" s="50" t="s">
        <v>411</v>
      </c>
      <c r="E12" s="50"/>
      <c r="F12" s="50"/>
      <c r="G12" s="50"/>
      <c r="H12" s="50"/>
      <c r="I12" s="50"/>
      <c r="J12" s="50"/>
      <c r="K12" s="50"/>
      <c r="L12" s="50"/>
    </row>
    <row r="13" spans="1:12" x14ac:dyDescent="0.25">
      <c r="D13" s="51" t="s">
        <v>568</v>
      </c>
      <c r="E13" s="51"/>
      <c r="F13" s="51"/>
      <c r="G13" s="51"/>
      <c r="H13" s="51"/>
      <c r="I13" s="51"/>
      <c r="J13" s="51"/>
      <c r="K13" s="51"/>
      <c r="L13" s="51"/>
    </row>
    <row r="14" spans="1:12" ht="39.75" customHeight="1" x14ac:dyDescent="0.25">
      <c r="A14" s="1" t="s">
        <v>69</v>
      </c>
      <c r="B14" s="1" t="s">
        <v>70</v>
      </c>
      <c r="C14" s="1"/>
      <c r="D14" s="1" t="s">
        <v>71</v>
      </c>
      <c r="E14" s="1" t="s">
        <v>0</v>
      </c>
      <c r="F14" s="1" t="s">
        <v>1</v>
      </c>
      <c r="G14" s="1" t="s">
        <v>404</v>
      </c>
      <c r="H14" s="1" t="s">
        <v>406</v>
      </c>
      <c r="I14" s="1" t="s">
        <v>403</v>
      </c>
      <c r="J14" s="1" t="s">
        <v>405</v>
      </c>
      <c r="K14" s="8" t="s">
        <v>407</v>
      </c>
      <c r="L14" s="11" t="s">
        <v>408</v>
      </c>
    </row>
    <row r="15" spans="1:12" ht="15" customHeight="1" thickBot="1" x14ac:dyDescent="0.3">
      <c r="A15" s="5" t="s">
        <v>106</v>
      </c>
      <c r="B15" s="4" t="s">
        <v>107</v>
      </c>
      <c r="C15" s="15">
        <v>1</v>
      </c>
      <c r="D15" s="16" t="s">
        <v>108</v>
      </c>
      <c r="E15" s="17" t="s">
        <v>6</v>
      </c>
      <c r="F15" s="17" t="s">
        <v>6</v>
      </c>
      <c r="G15" s="17">
        <v>9.11</v>
      </c>
      <c r="H15" s="17">
        <v>8.9499999999999993</v>
      </c>
      <c r="I15" s="17">
        <v>9.06</v>
      </c>
      <c r="J15" s="17">
        <v>8.92</v>
      </c>
      <c r="K15" s="18">
        <f>((I15-5)/(G15-5))-1</f>
        <v>-1.2165450121654264E-2</v>
      </c>
      <c r="L15" s="48">
        <f>((J15-5)/(H15-5))-1</f>
        <v>-7.5949367088605779E-3</v>
      </c>
    </row>
    <row r="16" spans="1:12" ht="15" customHeight="1" thickBot="1" x14ac:dyDescent="0.3">
      <c r="A16" s="5" t="s">
        <v>72</v>
      </c>
      <c r="B16" s="4" t="s">
        <v>74</v>
      </c>
      <c r="C16" s="15">
        <v>2</v>
      </c>
      <c r="D16" s="16" t="s">
        <v>75</v>
      </c>
      <c r="E16" s="17" t="s">
        <v>42</v>
      </c>
      <c r="F16" s="17"/>
      <c r="G16" s="17">
        <v>8.77</v>
      </c>
      <c r="H16" s="17">
        <v>8.75</v>
      </c>
      <c r="I16" s="17">
        <v>8.8000000000000007</v>
      </c>
      <c r="J16" s="17">
        <v>8.77</v>
      </c>
      <c r="K16" s="18">
        <f>((I16-5)/(G16-5))-1</f>
        <v>7.9575596816978678E-3</v>
      </c>
      <c r="L16" s="48">
        <f>((J16-5)/(H16-5))-1</f>
        <v>5.33333333333319E-3</v>
      </c>
    </row>
    <row r="17" spans="1:12" ht="15" customHeight="1" thickBot="1" x14ac:dyDescent="0.3">
      <c r="A17" s="7" t="s">
        <v>106</v>
      </c>
      <c r="B17" s="6" t="s">
        <v>109</v>
      </c>
      <c r="C17" s="15">
        <v>3</v>
      </c>
      <c r="D17" s="16" t="s">
        <v>110</v>
      </c>
      <c r="E17" s="17" t="s">
        <v>4</v>
      </c>
      <c r="F17" s="17"/>
      <c r="G17" s="17">
        <v>8.76</v>
      </c>
      <c r="H17" s="17">
        <v>8.68</v>
      </c>
      <c r="I17" s="17">
        <v>8.8800000000000008</v>
      </c>
      <c r="J17" s="17">
        <v>8.76</v>
      </c>
      <c r="K17" s="18">
        <f>((I17-5)/(G17-5))-1</f>
        <v>3.1914893617021489E-2</v>
      </c>
      <c r="L17" s="48">
        <f>((J17-5)/(H17-5))-1</f>
        <v>2.1739130434782705E-2</v>
      </c>
    </row>
    <row r="18" spans="1:12" ht="15" customHeight="1" thickBot="1" x14ac:dyDescent="0.3">
      <c r="A18" s="7" t="s">
        <v>72</v>
      </c>
      <c r="B18" s="6" t="s">
        <v>76</v>
      </c>
      <c r="C18" s="15">
        <v>4</v>
      </c>
      <c r="D18" s="16" t="s">
        <v>77</v>
      </c>
      <c r="E18" s="17" t="s">
        <v>2</v>
      </c>
      <c r="F18" s="17"/>
      <c r="G18" s="17">
        <v>8.8000000000000007</v>
      </c>
      <c r="H18" s="17">
        <v>8.76</v>
      </c>
      <c r="I18" s="17">
        <v>8.77</v>
      </c>
      <c r="J18" s="17">
        <v>8.74</v>
      </c>
      <c r="K18" s="18">
        <f>((I18-5)/(G18-5))-1</f>
        <v>-7.8947368421055097E-3</v>
      </c>
      <c r="L18" s="48">
        <f>((J18-5)/(H18-5))-1</f>
        <v>-5.3191489361701372E-3</v>
      </c>
    </row>
    <row r="19" spans="1:12" ht="15" customHeight="1" thickBot="1" x14ac:dyDescent="0.3">
      <c r="A19" s="5" t="s">
        <v>219</v>
      </c>
      <c r="B19" s="4" t="s">
        <v>221</v>
      </c>
      <c r="C19" s="15">
        <v>5</v>
      </c>
      <c r="D19" s="16" t="s">
        <v>222</v>
      </c>
      <c r="E19" s="17" t="s">
        <v>13</v>
      </c>
      <c r="F19" s="17"/>
      <c r="G19" s="17">
        <v>8.7899999999999991</v>
      </c>
      <c r="H19" s="17">
        <v>8.7100000000000009</v>
      </c>
      <c r="I19" s="17">
        <v>8.81</v>
      </c>
      <c r="J19" s="17">
        <v>8.73</v>
      </c>
      <c r="K19" s="18">
        <f>((I19-5)/(G19-5))-1</f>
        <v>5.2770448548815629E-3</v>
      </c>
      <c r="L19" s="48">
        <f>((J19-5)/(H19-5))-1</f>
        <v>5.3908355795146967E-3</v>
      </c>
    </row>
    <row r="20" spans="1:12" ht="15" customHeight="1" thickBot="1" x14ac:dyDescent="0.3">
      <c r="A20" s="7" t="s">
        <v>219</v>
      </c>
      <c r="B20" s="6" t="s">
        <v>223</v>
      </c>
      <c r="C20" s="15">
        <v>7</v>
      </c>
      <c r="D20" s="16" t="s">
        <v>224</v>
      </c>
      <c r="E20" s="17" t="s">
        <v>27</v>
      </c>
      <c r="F20" s="17"/>
      <c r="G20" s="17">
        <v>8.65</v>
      </c>
      <c r="H20" s="17">
        <v>8.59</v>
      </c>
      <c r="I20" s="17">
        <v>8.86</v>
      </c>
      <c r="J20" s="17">
        <v>8.7200000000000006</v>
      </c>
      <c r="K20" s="18">
        <f>((I20-5)/(G20-5))-1</f>
        <v>5.7534246575342118E-2</v>
      </c>
      <c r="L20" s="48">
        <f>((J20-5)/(H20-5))-1</f>
        <v>3.6211699164345523E-2</v>
      </c>
    </row>
    <row r="21" spans="1:12" ht="15" customHeight="1" thickBot="1" x14ac:dyDescent="0.3">
      <c r="A21" s="5" t="s">
        <v>72</v>
      </c>
      <c r="B21" s="4" t="s">
        <v>78</v>
      </c>
      <c r="C21" s="15">
        <v>6</v>
      </c>
      <c r="D21" s="16" t="s">
        <v>79</v>
      </c>
      <c r="E21" s="17" t="s">
        <v>15</v>
      </c>
      <c r="F21" s="17" t="s">
        <v>22</v>
      </c>
      <c r="G21" s="17">
        <v>8.77</v>
      </c>
      <c r="H21" s="17">
        <v>8.74</v>
      </c>
      <c r="I21" s="17">
        <v>8.73</v>
      </c>
      <c r="J21" s="17">
        <v>8.7200000000000006</v>
      </c>
      <c r="K21" s="18">
        <f>((I21-5)/(G21-5))-1</f>
        <v>-1.0610079575596565E-2</v>
      </c>
      <c r="L21" s="48">
        <f>((J21-5)/(H21-5))-1</f>
        <v>-5.3475935828876109E-3</v>
      </c>
    </row>
    <row r="22" spans="1:12" ht="15" customHeight="1" thickBot="1" x14ac:dyDescent="0.3">
      <c r="A22" s="5" t="s">
        <v>219</v>
      </c>
      <c r="B22" s="4" t="s">
        <v>225</v>
      </c>
      <c r="C22" s="15">
        <v>8</v>
      </c>
      <c r="D22" s="16" t="s">
        <v>226</v>
      </c>
      <c r="E22" s="17" t="s">
        <v>15</v>
      </c>
      <c r="F22" s="17" t="s">
        <v>51</v>
      </c>
      <c r="G22" s="17">
        <v>9.1</v>
      </c>
      <c r="H22" s="17">
        <v>8.73</v>
      </c>
      <c r="I22" s="17">
        <v>9.07</v>
      </c>
      <c r="J22" s="17">
        <v>8.7100000000000009</v>
      </c>
      <c r="K22" s="18">
        <f>((I22-5)/(G22-5))-1</f>
        <v>-7.3170731707316028E-3</v>
      </c>
      <c r="L22" s="48">
        <f>((J22-5)/(H22-5))-1</f>
        <v>-5.3619302949060588E-3</v>
      </c>
    </row>
    <row r="23" spans="1:12" ht="15" customHeight="1" thickBot="1" x14ac:dyDescent="0.3">
      <c r="A23" s="7" t="s">
        <v>72</v>
      </c>
      <c r="B23" s="6" t="s">
        <v>80</v>
      </c>
      <c r="C23" s="15">
        <v>9</v>
      </c>
      <c r="D23" s="16" t="s">
        <v>81</v>
      </c>
      <c r="E23" s="17" t="s">
        <v>2</v>
      </c>
      <c r="F23" s="17"/>
      <c r="G23" s="17">
        <v>8.9700000000000006</v>
      </c>
      <c r="H23" s="17">
        <v>8.69</v>
      </c>
      <c r="I23" s="17">
        <v>8.9700000000000006</v>
      </c>
      <c r="J23" s="17">
        <v>8.69</v>
      </c>
      <c r="K23" s="18">
        <f>((I23-5)/(G23-5))-1</f>
        <v>0</v>
      </c>
      <c r="L23" s="48">
        <f>((J23-5)/(H23-5))-1</f>
        <v>0</v>
      </c>
    </row>
    <row r="24" spans="1:12" ht="15" customHeight="1" thickBot="1" x14ac:dyDescent="0.3">
      <c r="A24" s="7" t="s">
        <v>219</v>
      </c>
      <c r="B24" s="6" t="s">
        <v>227</v>
      </c>
      <c r="C24" s="15">
        <v>10</v>
      </c>
      <c r="D24" s="16" t="s">
        <v>228</v>
      </c>
      <c r="E24" s="17" t="s">
        <v>21</v>
      </c>
      <c r="F24" s="17"/>
      <c r="G24" s="17">
        <v>8.6199999999999992</v>
      </c>
      <c r="H24" s="17">
        <v>8.6199999999999992</v>
      </c>
      <c r="I24" s="17">
        <v>8.69</v>
      </c>
      <c r="J24" s="17">
        <v>8.67</v>
      </c>
      <c r="K24" s="18">
        <f>((I24-5)/(G24-5))-1</f>
        <v>1.9337016574585641E-2</v>
      </c>
      <c r="L24" s="48">
        <f>((J24-5)/(H24-5))-1</f>
        <v>1.3812154696132728E-2</v>
      </c>
    </row>
    <row r="25" spans="1:12" ht="15" customHeight="1" thickBot="1" x14ac:dyDescent="0.3">
      <c r="A25" s="5" t="s">
        <v>72</v>
      </c>
      <c r="B25" s="4" t="s">
        <v>82</v>
      </c>
      <c r="C25" s="15">
        <v>11</v>
      </c>
      <c r="D25" s="16" t="s">
        <v>83</v>
      </c>
      <c r="E25" s="17" t="s">
        <v>28</v>
      </c>
      <c r="F25" s="17"/>
      <c r="G25" s="17">
        <v>8.51</v>
      </c>
      <c r="H25" s="17">
        <v>8.57</v>
      </c>
      <c r="I25" s="17">
        <v>8.66</v>
      </c>
      <c r="J25" s="17">
        <v>8.66</v>
      </c>
      <c r="K25" s="18">
        <f>((I25-5)/(G25-5))-1</f>
        <v>4.2735042735042805E-2</v>
      </c>
      <c r="L25" s="48">
        <f>((J25-5)/(H25-5))-1</f>
        <v>2.5210084033613356E-2</v>
      </c>
    </row>
    <row r="26" spans="1:12" ht="15" customHeight="1" thickBot="1" x14ac:dyDescent="0.3">
      <c r="A26" s="5" t="s">
        <v>72</v>
      </c>
      <c r="B26" s="4" t="s">
        <v>86</v>
      </c>
      <c r="C26" s="15">
        <v>13</v>
      </c>
      <c r="D26" s="16" t="s">
        <v>87</v>
      </c>
      <c r="E26" s="17" t="s">
        <v>15</v>
      </c>
      <c r="F26" s="17"/>
      <c r="G26" s="17">
        <v>8.7899999999999991</v>
      </c>
      <c r="H26" s="17">
        <v>8.61</v>
      </c>
      <c r="I26" s="17">
        <v>8.8699999999999992</v>
      </c>
      <c r="J26" s="17">
        <v>8.66</v>
      </c>
      <c r="K26" s="18">
        <f>((I26-5)/(G26-5))-1</f>
        <v>2.1108179419525142E-2</v>
      </c>
      <c r="L26" s="48">
        <f>((J26-5)/(H26-5))-1</f>
        <v>1.3850415512465464E-2</v>
      </c>
    </row>
    <row r="27" spans="1:12" ht="15" customHeight="1" thickBot="1" x14ac:dyDescent="0.3">
      <c r="A27" s="7" t="s">
        <v>72</v>
      </c>
      <c r="B27" s="6" t="s">
        <v>84</v>
      </c>
      <c r="C27" s="15">
        <v>12</v>
      </c>
      <c r="D27" s="16" t="s">
        <v>85</v>
      </c>
      <c r="E27" s="17" t="s">
        <v>34</v>
      </c>
      <c r="F27" s="17"/>
      <c r="G27" s="17">
        <v>8.74</v>
      </c>
      <c r="H27" s="17">
        <v>8.67</v>
      </c>
      <c r="I27" s="17">
        <v>8.7200000000000006</v>
      </c>
      <c r="J27" s="17">
        <v>8.66</v>
      </c>
      <c r="K27" s="18">
        <f>((I27-5)/(G27-5))-1</f>
        <v>-5.3475935828876109E-3</v>
      </c>
      <c r="L27" s="48">
        <f>((J27-5)/(H27-5))-1</f>
        <v>-2.7247956403269047E-3</v>
      </c>
    </row>
    <row r="28" spans="1:12" ht="15" customHeight="1" thickBot="1" x14ac:dyDescent="0.3">
      <c r="A28" s="5" t="s">
        <v>219</v>
      </c>
      <c r="B28" s="4" t="s">
        <v>229</v>
      </c>
      <c r="C28" s="15">
        <v>14</v>
      </c>
      <c r="D28" s="16" t="s">
        <v>230</v>
      </c>
      <c r="E28" s="17" t="s">
        <v>9</v>
      </c>
      <c r="F28" s="17"/>
      <c r="G28" s="17">
        <v>8.75</v>
      </c>
      <c r="H28" s="17">
        <v>8.61</v>
      </c>
      <c r="I28" s="17">
        <v>8.8000000000000007</v>
      </c>
      <c r="J28" s="17">
        <v>8.64</v>
      </c>
      <c r="K28" s="18">
        <f>((I28-5)/(G28-5))-1</f>
        <v>1.3333333333333419E-2</v>
      </c>
      <c r="L28" s="48">
        <f>((J28-5)/(H28-5))-1</f>
        <v>8.3102493074795891E-3</v>
      </c>
    </row>
    <row r="29" spans="1:12" ht="15" customHeight="1" thickBot="1" x14ac:dyDescent="0.3">
      <c r="A29" s="7" t="s">
        <v>247</v>
      </c>
      <c r="B29" s="6" t="s">
        <v>249</v>
      </c>
      <c r="C29" s="15">
        <v>15</v>
      </c>
      <c r="D29" s="16" t="s">
        <v>250</v>
      </c>
      <c r="E29" s="17" t="s">
        <v>15</v>
      </c>
      <c r="F29" s="17" t="s">
        <v>15</v>
      </c>
      <c r="G29" s="17">
        <v>8.89</v>
      </c>
      <c r="H29" s="17">
        <v>8.7200000000000006</v>
      </c>
      <c r="I29" s="17">
        <v>8.75</v>
      </c>
      <c r="J29" s="17">
        <v>8.64</v>
      </c>
      <c r="K29" s="18">
        <f>((I29-5)/(G29-5))-1</f>
        <v>-3.5989717223650519E-2</v>
      </c>
      <c r="L29" s="48">
        <f>((J29-5)/(H29-5))-1</f>
        <v>-2.1505376344086002E-2</v>
      </c>
    </row>
    <row r="30" spans="1:12" ht="15" customHeight="1" thickBot="1" x14ac:dyDescent="0.3">
      <c r="A30" s="5" t="s">
        <v>141</v>
      </c>
      <c r="B30" s="4" t="s">
        <v>142</v>
      </c>
      <c r="C30" s="15">
        <v>16</v>
      </c>
      <c r="D30" s="16" t="s">
        <v>143</v>
      </c>
      <c r="E30" s="17" t="s">
        <v>2</v>
      </c>
      <c r="F30" s="17" t="s">
        <v>2</v>
      </c>
      <c r="G30" s="17">
        <v>8.51</v>
      </c>
      <c r="H30" s="17">
        <v>8.56</v>
      </c>
      <c r="I30" s="17">
        <v>8.6300000000000008</v>
      </c>
      <c r="J30" s="17">
        <v>8.6300000000000008</v>
      </c>
      <c r="K30" s="18">
        <f>((I30-5)/(G30-5))-1</f>
        <v>3.4188034188034511E-2</v>
      </c>
      <c r="L30" s="48">
        <f>((J30-5)/(H30-5))-1</f>
        <v>1.9662921348314599E-2</v>
      </c>
    </row>
    <row r="31" spans="1:12" ht="15" customHeight="1" thickBot="1" x14ac:dyDescent="0.3">
      <c r="A31" s="7" t="s">
        <v>72</v>
      </c>
      <c r="B31" s="6" t="s">
        <v>88</v>
      </c>
      <c r="C31" s="15">
        <v>17</v>
      </c>
      <c r="D31" s="16" t="s">
        <v>89</v>
      </c>
      <c r="E31" s="17" t="s">
        <v>14</v>
      </c>
      <c r="F31" s="17"/>
      <c r="G31" s="17">
        <v>8.7799999999999994</v>
      </c>
      <c r="H31" s="17">
        <v>8.64</v>
      </c>
      <c r="I31" s="17">
        <v>8.74</v>
      </c>
      <c r="J31" s="17">
        <v>8.6199999999999992</v>
      </c>
      <c r="K31" s="18">
        <f>((I31-5)/(G31-5))-1</f>
        <v>-1.0582010582010359E-2</v>
      </c>
      <c r="L31" s="48">
        <f>((J31-5)/(H31-5))-1</f>
        <v>-5.4945054945059191E-3</v>
      </c>
    </row>
    <row r="32" spans="1:12" ht="15" customHeight="1" thickBot="1" x14ac:dyDescent="0.3">
      <c r="A32" s="5" t="s">
        <v>106</v>
      </c>
      <c r="B32" s="4" t="s">
        <v>111</v>
      </c>
      <c r="C32" s="15">
        <v>18</v>
      </c>
      <c r="D32" s="16" t="s">
        <v>112</v>
      </c>
      <c r="E32" s="17" t="s">
        <v>6</v>
      </c>
      <c r="F32" s="17" t="s">
        <v>54</v>
      </c>
      <c r="G32" s="17">
        <v>8.9499999999999993</v>
      </c>
      <c r="H32" s="17">
        <v>8.64</v>
      </c>
      <c r="I32" s="17">
        <v>8.92</v>
      </c>
      <c r="J32" s="17">
        <v>8.6199999999999992</v>
      </c>
      <c r="K32" s="18">
        <f>((I32-5)/(G32-5))-1</f>
        <v>-7.5949367088605779E-3</v>
      </c>
      <c r="L32" s="48">
        <f>((J32-5)/(H32-5))-1</f>
        <v>-5.4945054945059191E-3</v>
      </c>
    </row>
    <row r="33" spans="1:13" ht="15" customHeight="1" thickBot="1" x14ac:dyDescent="0.3">
      <c r="A33" s="7" t="s">
        <v>141</v>
      </c>
      <c r="B33" s="6" t="s">
        <v>144</v>
      </c>
      <c r="C33" s="15">
        <v>19</v>
      </c>
      <c r="D33" s="16" t="s">
        <v>145</v>
      </c>
      <c r="E33" s="17" t="s">
        <v>46</v>
      </c>
      <c r="F33" s="17"/>
      <c r="G33" s="17">
        <v>8.7200000000000006</v>
      </c>
      <c r="H33" s="17">
        <v>8.68</v>
      </c>
      <c r="I33" s="17">
        <v>8.61</v>
      </c>
      <c r="J33" s="17">
        <v>8.6199999999999992</v>
      </c>
      <c r="K33" s="18">
        <f>((I33-5)/(G33-5))-1</f>
        <v>-2.9569892473118586E-2</v>
      </c>
      <c r="L33" s="48">
        <f>((J33-5)/(H33-5))-1</f>
        <v>-1.630434782608714E-2</v>
      </c>
    </row>
    <row r="34" spans="1:13" ht="15" customHeight="1" thickBot="1" x14ac:dyDescent="0.3">
      <c r="A34" s="5" t="s">
        <v>247</v>
      </c>
      <c r="B34" s="4" t="s">
        <v>251</v>
      </c>
      <c r="C34" s="15">
        <v>20</v>
      </c>
      <c r="D34" s="16" t="s">
        <v>252</v>
      </c>
      <c r="E34" s="17" t="s">
        <v>15</v>
      </c>
      <c r="F34" s="17"/>
      <c r="G34" s="17">
        <v>8.7799999999999994</v>
      </c>
      <c r="H34" s="17">
        <v>8.6</v>
      </c>
      <c r="I34" s="17">
        <v>8.7899999999999991</v>
      </c>
      <c r="J34" s="17">
        <v>8.61</v>
      </c>
      <c r="K34" s="18">
        <f>((I34-5)/(G34-5))-1</f>
        <v>2.6455026455025621E-3</v>
      </c>
      <c r="L34" s="48">
        <f>((J34-5)/(H34-5))-1</f>
        <v>2.7777777777777679E-3</v>
      </c>
    </row>
    <row r="35" spans="1:13" ht="15" customHeight="1" thickBot="1" x14ac:dyDescent="0.3">
      <c r="A35" s="7" t="s">
        <v>106</v>
      </c>
      <c r="B35" s="6" t="s">
        <v>113</v>
      </c>
      <c r="C35" s="15">
        <v>21</v>
      </c>
      <c r="D35" s="16" t="s">
        <v>114</v>
      </c>
      <c r="E35" s="17" t="s">
        <v>28</v>
      </c>
      <c r="F35" s="17"/>
      <c r="G35" s="17">
        <v>8.75</v>
      </c>
      <c r="H35" s="17">
        <v>8.6999999999999993</v>
      </c>
      <c r="I35" s="17">
        <v>8.58</v>
      </c>
      <c r="J35" s="17">
        <v>8.6</v>
      </c>
      <c r="K35" s="18">
        <f>((I35-5)/(G35-5))-1</f>
        <v>-4.5333333333333337E-2</v>
      </c>
      <c r="L35" s="48">
        <f>((J35-5)/(H35-5))-1</f>
        <v>-2.7027027027026973E-2</v>
      </c>
    </row>
    <row r="36" spans="1:13" ht="15" customHeight="1" thickBot="1" x14ac:dyDescent="0.3">
      <c r="A36" s="7" t="s">
        <v>219</v>
      </c>
      <c r="B36" s="6" t="s">
        <v>231</v>
      </c>
      <c r="C36" s="15">
        <v>22</v>
      </c>
      <c r="D36" s="16" t="s">
        <v>232</v>
      </c>
      <c r="E36" s="17" t="s">
        <v>15</v>
      </c>
      <c r="F36" s="17"/>
      <c r="G36" s="17">
        <v>8.8800000000000008</v>
      </c>
      <c r="H36" s="17">
        <v>8.59</v>
      </c>
      <c r="I36" s="17">
        <v>8.84</v>
      </c>
      <c r="J36" s="17">
        <v>8.57</v>
      </c>
      <c r="K36" s="18">
        <f>((I36-5)/(G36-5))-1</f>
        <v>-1.0309278350515649E-2</v>
      </c>
      <c r="L36" s="48">
        <f>((J36-5)/(H36-5))-1</f>
        <v>-5.5710306406684396E-3</v>
      </c>
    </row>
    <row r="37" spans="1:13" ht="15" customHeight="1" thickBot="1" x14ac:dyDescent="0.3">
      <c r="A37" s="7" t="s">
        <v>309</v>
      </c>
      <c r="B37" s="6" t="s">
        <v>310</v>
      </c>
      <c r="C37" s="15">
        <v>24</v>
      </c>
      <c r="D37" s="16" t="s">
        <v>311</v>
      </c>
      <c r="E37" s="17" t="s">
        <v>55</v>
      </c>
      <c r="F37" s="17"/>
      <c r="G37" s="17">
        <v>8.34</v>
      </c>
      <c r="H37" s="17">
        <v>8.39</v>
      </c>
      <c r="I37" s="17">
        <v>8.6199999999999992</v>
      </c>
      <c r="J37" s="17">
        <v>8.56</v>
      </c>
      <c r="K37" s="18">
        <f>((I37-5)/(G37-5))-1</f>
        <v>8.383233532934109E-2</v>
      </c>
      <c r="L37" s="48">
        <f>((J37-5)/(H37-5))-1</f>
        <v>5.0147492625368661E-2</v>
      </c>
    </row>
    <row r="38" spans="1:13" ht="15" customHeight="1" thickBot="1" x14ac:dyDescent="0.3">
      <c r="A38" s="5" t="s">
        <v>72</v>
      </c>
      <c r="B38" s="4" t="s">
        <v>90</v>
      </c>
      <c r="C38" s="15">
        <v>23</v>
      </c>
      <c r="D38" s="16" t="s">
        <v>91</v>
      </c>
      <c r="E38" s="17" t="s">
        <v>29</v>
      </c>
      <c r="F38" s="17"/>
      <c r="G38" s="17">
        <v>8.66</v>
      </c>
      <c r="H38" s="17">
        <v>8.61</v>
      </c>
      <c r="I38" s="17">
        <v>8.58</v>
      </c>
      <c r="J38" s="17">
        <v>8.56</v>
      </c>
      <c r="K38" s="18">
        <f>((I38-5)/(G38-5))-1</f>
        <v>-2.1857923497267784E-2</v>
      </c>
      <c r="L38" s="48">
        <f>((J38-5)/(H38-5))-1</f>
        <v>-1.3850415512465131E-2</v>
      </c>
    </row>
    <row r="39" spans="1:13" ht="15" customHeight="1" thickBot="1" x14ac:dyDescent="0.3">
      <c r="A39" s="7" t="s">
        <v>141</v>
      </c>
      <c r="B39" s="6" t="s">
        <v>148</v>
      </c>
      <c r="C39" s="15">
        <v>27</v>
      </c>
      <c r="D39" s="16" t="s">
        <v>149</v>
      </c>
      <c r="E39" s="17" t="s">
        <v>9</v>
      </c>
      <c r="F39" s="17" t="s">
        <v>9</v>
      </c>
      <c r="G39" s="17">
        <v>8.58</v>
      </c>
      <c r="H39" s="17">
        <v>8.5</v>
      </c>
      <c r="I39" s="17">
        <v>8.67</v>
      </c>
      <c r="J39" s="17">
        <v>8.5500000000000007</v>
      </c>
      <c r="K39" s="18">
        <f>((I39-5)/(G39-5))-1</f>
        <v>2.5139664804469275E-2</v>
      </c>
      <c r="L39" s="48">
        <f>((J39-5)/(H39-5))-1</f>
        <v>1.4285714285714457E-2</v>
      </c>
    </row>
    <row r="40" spans="1:13" ht="15" customHeight="1" thickBot="1" x14ac:dyDescent="0.3">
      <c r="A40" s="5" t="s">
        <v>219</v>
      </c>
      <c r="B40" s="4" t="s">
        <v>233</v>
      </c>
      <c r="C40" s="15">
        <v>28</v>
      </c>
      <c r="D40" s="16" t="s">
        <v>234</v>
      </c>
      <c r="E40" s="17" t="s">
        <v>21</v>
      </c>
      <c r="F40" s="17"/>
      <c r="G40" s="17">
        <v>8.7200000000000006</v>
      </c>
      <c r="H40" s="17">
        <v>8.5500000000000007</v>
      </c>
      <c r="I40" s="17">
        <v>8.7200000000000006</v>
      </c>
      <c r="J40" s="17">
        <v>8.5500000000000007</v>
      </c>
      <c r="K40" s="18">
        <f>((I40-5)/(G40-5))-1</f>
        <v>0</v>
      </c>
      <c r="L40" s="48">
        <f>((J40-5)/(H40-5))-1</f>
        <v>0</v>
      </c>
    </row>
    <row r="41" spans="1:13" ht="15" customHeight="1" thickBot="1" x14ac:dyDescent="0.3">
      <c r="A41" s="5" t="s">
        <v>141</v>
      </c>
      <c r="B41" s="4" t="s">
        <v>146</v>
      </c>
      <c r="C41" s="15">
        <v>26</v>
      </c>
      <c r="D41" s="16" t="s">
        <v>147</v>
      </c>
      <c r="E41" s="17" t="s">
        <v>15</v>
      </c>
      <c r="F41" s="17"/>
      <c r="G41" s="17">
        <v>8.6999999999999993</v>
      </c>
      <c r="H41" s="17">
        <v>8.56</v>
      </c>
      <c r="I41" s="17">
        <v>8.68</v>
      </c>
      <c r="J41" s="17">
        <v>8.5500000000000007</v>
      </c>
      <c r="K41" s="18">
        <f>((I41-5)/(G41-5))-1</f>
        <v>-5.4054054054052392E-3</v>
      </c>
      <c r="L41" s="48">
        <f>((J41-5)/(H41-5))-1</f>
        <v>-2.8089887640448952E-3</v>
      </c>
    </row>
    <row r="42" spans="1:13" ht="15" customHeight="1" thickBot="1" x14ac:dyDescent="0.3">
      <c r="A42" s="5" t="s">
        <v>106</v>
      </c>
      <c r="B42" s="4" t="s">
        <v>115</v>
      </c>
      <c r="C42" s="15">
        <v>25</v>
      </c>
      <c r="D42" s="16" t="s">
        <v>116</v>
      </c>
      <c r="E42" s="17" t="s">
        <v>6</v>
      </c>
      <c r="F42" s="17" t="s">
        <v>6</v>
      </c>
      <c r="G42" s="17">
        <v>8.91</v>
      </c>
      <c r="H42" s="17">
        <v>8.76</v>
      </c>
      <c r="I42" s="17">
        <v>8.56</v>
      </c>
      <c r="J42" s="17">
        <v>8.5500000000000007</v>
      </c>
      <c r="K42" s="18">
        <f>((I42-5)/(G42-5))-1</f>
        <v>-8.9514066496163558E-2</v>
      </c>
      <c r="L42" s="48">
        <f>((J42-5)/(H42-5))-1</f>
        <v>-5.5851063829786995E-2</v>
      </c>
      <c r="M42" s="49"/>
    </row>
    <row r="43" spans="1:13" ht="15" customHeight="1" thickBot="1" x14ac:dyDescent="0.3">
      <c r="A43" s="7" t="s">
        <v>219</v>
      </c>
      <c r="B43" s="6" t="s">
        <v>235</v>
      </c>
      <c r="C43" s="15">
        <v>33</v>
      </c>
      <c r="D43" s="16" t="s">
        <v>236</v>
      </c>
      <c r="E43" s="17" t="s">
        <v>9</v>
      </c>
      <c r="F43" s="17"/>
      <c r="G43" s="17">
        <v>8.43</v>
      </c>
      <c r="H43" s="17">
        <v>8.42</v>
      </c>
      <c r="I43" s="17">
        <v>8.61</v>
      </c>
      <c r="J43" s="17">
        <v>8.5299999999999994</v>
      </c>
      <c r="K43" s="18">
        <f>((I43-5)/(G43-5))-1</f>
        <v>5.2478134110787167E-2</v>
      </c>
      <c r="L43" s="48">
        <f>((J43-5)/(H43-5))-1</f>
        <v>3.2163742690058283E-2</v>
      </c>
      <c r="M43" s="49"/>
    </row>
    <row r="44" spans="1:13" ht="15" customHeight="1" thickBot="1" x14ac:dyDescent="0.3">
      <c r="A44" s="7" t="s">
        <v>72</v>
      </c>
      <c r="B44" s="6" t="s">
        <v>92</v>
      </c>
      <c r="C44" s="15">
        <v>29</v>
      </c>
      <c r="D44" s="16" t="s">
        <v>93</v>
      </c>
      <c r="E44" s="17" t="s">
        <v>29</v>
      </c>
      <c r="F44" s="17" t="s">
        <v>29</v>
      </c>
      <c r="G44" s="17">
        <v>8.67</v>
      </c>
      <c r="H44" s="17">
        <v>8.5299999999999994</v>
      </c>
      <c r="I44" s="17">
        <v>8.67</v>
      </c>
      <c r="J44" s="17">
        <v>8.5299999999999994</v>
      </c>
      <c r="K44" s="18">
        <f>((I44-5)/(G44-5))-1</f>
        <v>0</v>
      </c>
      <c r="L44" s="48">
        <f>((J44-5)/(H44-5))-1</f>
        <v>0</v>
      </c>
      <c r="M44" s="49"/>
    </row>
    <row r="45" spans="1:13" ht="15" customHeight="1" thickBot="1" x14ac:dyDescent="0.3">
      <c r="A45" s="5" t="s">
        <v>141</v>
      </c>
      <c r="B45" s="4" t="s">
        <v>150</v>
      </c>
      <c r="C45" s="15">
        <v>32</v>
      </c>
      <c r="D45" s="16" t="s">
        <v>151</v>
      </c>
      <c r="E45" s="17" t="s">
        <v>7</v>
      </c>
      <c r="F45" s="17"/>
      <c r="G45" s="17">
        <v>8.44</v>
      </c>
      <c r="H45" s="17">
        <v>8.5299999999999994</v>
      </c>
      <c r="I45" s="17">
        <v>8.4499999999999993</v>
      </c>
      <c r="J45" s="17">
        <v>8.5299999999999994</v>
      </c>
      <c r="K45" s="18">
        <f>((I45-5)/(G45-5))-1</f>
        <v>2.9069767441860517E-3</v>
      </c>
      <c r="L45" s="48">
        <f>((J45-5)/(H45-5))-1</f>
        <v>0</v>
      </c>
      <c r="M45" s="49"/>
    </row>
    <row r="46" spans="1:13" ht="15" customHeight="1" thickBot="1" x14ac:dyDescent="0.3">
      <c r="A46" s="7" t="s">
        <v>106</v>
      </c>
      <c r="B46" s="6" t="s">
        <v>117</v>
      </c>
      <c r="C46" s="15">
        <v>30</v>
      </c>
      <c r="D46" s="16" t="s">
        <v>118</v>
      </c>
      <c r="E46" s="17" t="s">
        <v>20</v>
      </c>
      <c r="F46" s="17"/>
      <c r="G46" s="17">
        <v>8.85</v>
      </c>
      <c r="H46" s="17">
        <v>8.6199999999999992</v>
      </c>
      <c r="I46" s="17">
        <v>8.7200000000000006</v>
      </c>
      <c r="J46" s="17">
        <v>8.5299999999999994</v>
      </c>
      <c r="K46" s="18">
        <f>((I46-5)/(G46-5))-1</f>
        <v>-3.3766233766233555E-2</v>
      </c>
      <c r="L46" s="48">
        <f>((J46-5)/(H46-5))-1</f>
        <v>-2.4861878453038666E-2</v>
      </c>
      <c r="M46" s="49"/>
    </row>
    <row r="47" spans="1:13" ht="15" customHeight="1" thickBot="1" x14ac:dyDescent="0.3">
      <c r="A47" s="5" t="s">
        <v>106</v>
      </c>
      <c r="B47" s="4" t="s">
        <v>119</v>
      </c>
      <c r="C47" s="15">
        <v>31</v>
      </c>
      <c r="D47" s="16" t="s">
        <v>120</v>
      </c>
      <c r="E47" s="17" t="s">
        <v>29</v>
      </c>
      <c r="F47" s="17" t="s">
        <v>47</v>
      </c>
      <c r="G47" s="17">
        <v>8.83</v>
      </c>
      <c r="H47" s="17">
        <v>8.75</v>
      </c>
      <c r="I47" s="17">
        <v>8.4700000000000006</v>
      </c>
      <c r="J47" s="17">
        <v>8.5299999999999994</v>
      </c>
      <c r="K47" s="18">
        <f>((I47-5)/(G47-5))-1</f>
        <v>-9.3994778067884921E-2</v>
      </c>
      <c r="L47" s="48">
        <f>((J47-5)/(H47-5))-1</f>
        <v>-5.8666666666666867E-2</v>
      </c>
      <c r="M47" s="49"/>
    </row>
    <row r="48" spans="1:13" ht="15" customHeight="1" thickBot="1" x14ac:dyDescent="0.3">
      <c r="A48" s="7" t="s">
        <v>141</v>
      </c>
      <c r="B48" s="6" t="s">
        <v>152</v>
      </c>
      <c r="C48" s="15">
        <v>34</v>
      </c>
      <c r="D48" s="16" t="s">
        <v>153</v>
      </c>
      <c r="E48" s="17" t="s">
        <v>15</v>
      </c>
      <c r="F48" s="17" t="s">
        <v>15</v>
      </c>
      <c r="G48" s="17">
        <v>8.6300000000000008</v>
      </c>
      <c r="H48" s="17">
        <v>8.61</v>
      </c>
      <c r="I48" s="17">
        <v>8.48</v>
      </c>
      <c r="J48" s="17">
        <v>8.52</v>
      </c>
      <c r="K48" s="18">
        <f>((I48-5)/(G48-5))-1</f>
        <v>-4.1322314049586861E-2</v>
      </c>
      <c r="L48" s="48">
        <f>((J48-5)/(H48-5))-1</f>
        <v>-2.4930747922437657E-2</v>
      </c>
      <c r="M48" s="49"/>
    </row>
    <row r="49" spans="1:13" ht="15" customHeight="1" thickBot="1" x14ac:dyDescent="0.3">
      <c r="A49" s="7" t="s">
        <v>247</v>
      </c>
      <c r="B49" s="6" t="s">
        <v>253</v>
      </c>
      <c r="C49" s="15">
        <v>35</v>
      </c>
      <c r="D49" s="16" t="s">
        <v>254</v>
      </c>
      <c r="E49" s="17" t="s">
        <v>31</v>
      </c>
      <c r="F49" s="17" t="s">
        <v>47</v>
      </c>
      <c r="G49" s="17">
        <v>8.6</v>
      </c>
      <c r="H49" s="17">
        <v>8.5500000000000007</v>
      </c>
      <c r="I49" s="17">
        <v>8.5299999999999994</v>
      </c>
      <c r="J49" s="17">
        <v>8.51</v>
      </c>
      <c r="K49" s="18">
        <f>((I49-5)/(G49-5))-1</f>
        <v>-1.9444444444444486E-2</v>
      </c>
      <c r="L49" s="48">
        <f>((J49-5)/(H49-5))-1</f>
        <v>-1.1267605633803024E-2</v>
      </c>
      <c r="M49" s="49"/>
    </row>
    <row r="50" spans="1:13" ht="15" customHeight="1" thickBot="1" x14ac:dyDescent="0.3">
      <c r="A50" s="5" t="s">
        <v>72</v>
      </c>
      <c r="B50" s="4" t="s">
        <v>94</v>
      </c>
      <c r="C50" s="15">
        <v>36</v>
      </c>
      <c r="D50" s="16" t="s">
        <v>95</v>
      </c>
      <c r="E50" s="17" t="s">
        <v>7</v>
      </c>
      <c r="F50" s="17"/>
      <c r="G50" s="17">
        <v>8.6300000000000008</v>
      </c>
      <c r="H50" s="17">
        <v>8.5500000000000007</v>
      </c>
      <c r="I50" s="17">
        <v>8.5500000000000007</v>
      </c>
      <c r="J50" s="17">
        <v>8.5</v>
      </c>
      <c r="K50" s="18">
        <f>((I50-5)/(G50-5))-1</f>
        <v>-2.2038567493112948E-2</v>
      </c>
      <c r="L50" s="48">
        <f>((J50-5)/(H50-5))-1</f>
        <v>-1.4084507042253724E-2</v>
      </c>
      <c r="M50" s="49"/>
    </row>
    <row r="51" spans="1:13" ht="15" customHeight="1" thickBot="1" x14ac:dyDescent="0.3">
      <c r="A51" s="5" t="s">
        <v>247</v>
      </c>
      <c r="B51" s="4" t="s">
        <v>255</v>
      </c>
      <c r="C51" s="15">
        <v>38</v>
      </c>
      <c r="D51" s="16" t="s">
        <v>256</v>
      </c>
      <c r="E51" s="17" t="s">
        <v>43</v>
      </c>
      <c r="F51" s="17"/>
      <c r="G51" s="17">
        <v>8.81</v>
      </c>
      <c r="H51" s="17">
        <v>8.5399999999999991</v>
      </c>
      <c r="I51" s="17">
        <v>8.73</v>
      </c>
      <c r="J51" s="17">
        <v>8.49</v>
      </c>
      <c r="K51" s="18">
        <f>((I51-5)/(G51-5))-1</f>
        <v>-2.0997375328083989E-2</v>
      </c>
      <c r="L51" s="48">
        <f>((J51-5)/(H51-5))-1</f>
        <v>-1.4124293785310438E-2</v>
      </c>
      <c r="M51" s="49"/>
    </row>
    <row r="52" spans="1:13" ht="15" customHeight="1" thickBot="1" x14ac:dyDescent="0.3">
      <c r="A52" s="7" t="s">
        <v>247</v>
      </c>
      <c r="B52" s="6" t="s">
        <v>257</v>
      </c>
      <c r="C52" s="15">
        <v>39</v>
      </c>
      <c r="D52" s="16" t="s">
        <v>258</v>
      </c>
      <c r="E52" s="17" t="s">
        <v>2</v>
      </c>
      <c r="F52" s="17" t="s">
        <v>2</v>
      </c>
      <c r="G52" s="17">
        <v>8.49</v>
      </c>
      <c r="H52" s="17">
        <v>8.5399999999999991</v>
      </c>
      <c r="I52" s="17">
        <v>8.4</v>
      </c>
      <c r="J52" s="17">
        <v>8.49</v>
      </c>
      <c r="K52" s="18">
        <f>((I52-5)/(G52-5))-1</f>
        <v>-2.5787965616045794E-2</v>
      </c>
      <c r="L52" s="48">
        <f>((J52-5)/(H52-5))-1</f>
        <v>-1.4124293785310438E-2</v>
      </c>
      <c r="M52" s="49"/>
    </row>
    <row r="53" spans="1:13" ht="15" customHeight="1" thickBot="1" x14ac:dyDescent="0.3">
      <c r="A53" s="7" t="s">
        <v>106</v>
      </c>
      <c r="B53" s="6" t="s">
        <v>121</v>
      </c>
      <c r="C53" s="15">
        <v>37</v>
      </c>
      <c r="D53" s="16" t="s">
        <v>122</v>
      </c>
      <c r="E53" s="17" t="s">
        <v>38</v>
      </c>
      <c r="F53" s="17"/>
      <c r="G53" s="17">
        <v>8.75</v>
      </c>
      <c r="H53" s="17">
        <v>8.6</v>
      </c>
      <c r="I53" s="17">
        <v>8.56</v>
      </c>
      <c r="J53" s="17">
        <v>8.49</v>
      </c>
      <c r="K53" s="18">
        <f>((I53-5)/(G53-5))-1</f>
        <v>-5.0666666666666527E-2</v>
      </c>
      <c r="L53" s="48">
        <f>((J53-5)/(H53-5))-1</f>
        <v>-3.0555555555555447E-2</v>
      </c>
      <c r="M53" s="49"/>
    </row>
    <row r="54" spans="1:13" ht="15" customHeight="1" thickBot="1" x14ac:dyDescent="0.3">
      <c r="A54" s="5" t="s">
        <v>247</v>
      </c>
      <c r="B54" s="4" t="s">
        <v>259</v>
      </c>
      <c r="C54" s="15">
        <v>40</v>
      </c>
      <c r="D54" s="16" t="s">
        <v>260</v>
      </c>
      <c r="E54" s="17" t="s">
        <v>14</v>
      </c>
      <c r="F54" s="17" t="s">
        <v>67</v>
      </c>
      <c r="G54" s="17">
        <v>8.42</v>
      </c>
      <c r="H54" s="17">
        <v>8.5399999999999991</v>
      </c>
      <c r="I54" s="17">
        <v>8.3000000000000007</v>
      </c>
      <c r="J54" s="17">
        <v>8.4700000000000006</v>
      </c>
      <c r="K54" s="18">
        <f>((I54-5)/(G54-5))-1</f>
        <v>-3.508771929824539E-2</v>
      </c>
      <c r="L54" s="48">
        <f>((J54-5)/(H54-5))-1</f>
        <v>-1.9774011299434568E-2</v>
      </c>
      <c r="M54" s="49"/>
    </row>
    <row r="55" spans="1:13" ht="15" customHeight="1" thickBot="1" x14ac:dyDescent="0.3">
      <c r="A55" s="5" t="s">
        <v>309</v>
      </c>
      <c r="B55" s="4" t="s">
        <v>312</v>
      </c>
      <c r="C55" s="15">
        <v>41</v>
      </c>
      <c r="D55" s="16" t="s">
        <v>313</v>
      </c>
      <c r="E55" s="17" t="s">
        <v>29</v>
      </c>
      <c r="F55" s="17"/>
      <c r="G55" s="17">
        <v>8.56</v>
      </c>
      <c r="H55" s="17">
        <v>8.6300000000000008</v>
      </c>
      <c r="I55" s="17">
        <v>8.2799999999999994</v>
      </c>
      <c r="J55" s="17">
        <v>8.4700000000000006</v>
      </c>
      <c r="K55" s="18">
        <f>((I55-5)/(G55-5))-1</f>
        <v>-7.865168539325873E-2</v>
      </c>
      <c r="L55" s="48">
        <f>((J55-5)/(H55-5))-1</f>
        <v>-4.4077134986225897E-2</v>
      </c>
      <c r="M55" s="49"/>
    </row>
    <row r="56" spans="1:13" ht="15" customHeight="1" thickBot="1" x14ac:dyDescent="0.3">
      <c r="A56" s="7" t="s">
        <v>247</v>
      </c>
      <c r="B56" s="6" t="s">
        <v>261</v>
      </c>
      <c r="C56" s="15">
        <v>42</v>
      </c>
      <c r="D56" s="16" t="s">
        <v>262</v>
      </c>
      <c r="E56" s="17" t="s">
        <v>15</v>
      </c>
      <c r="F56" s="17"/>
      <c r="G56" s="17">
        <v>8.7899999999999991</v>
      </c>
      <c r="H56" s="17">
        <v>8.52</v>
      </c>
      <c r="I56" s="17">
        <v>8.68</v>
      </c>
      <c r="J56" s="17">
        <v>8.4600000000000009</v>
      </c>
      <c r="K56" s="18">
        <f>((I56-5)/(G56-5))-1</f>
        <v>-2.902374670184682E-2</v>
      </c>
      <c r="L56" s="48">
        <f>((J56-5)/(H56-5))-1</f>
        <v>-1.7045454545454142E-2</v>
      </c>
      <c r="M56" s="49"/>
    </row>
    <row r="57" spans="1:13" ht="15" customHeight="1" thickBot="1" x14ac:dyDescent="0.3">
      <c r="A57" s="5" t="s">
        <v>106</v>
      </c>
      <c r="B57" s="4" t="s">
        <v>123</v>
      </c>
      <c r="C57" s="15">
        <v>44</v>
      </c>
      <c r="D57" s="16" t="s">
        <v>124</v>
      </c>
      <c r="E57" s="17" t="s">
        <v>3</v>
      </c>
      <c r="F57" s="17"/>
      <c r="G57" s="17">
        <v>8.66</v>
      </c>
      <c r="H57" s="17">
        <v>8.4700000000000006</v>
      </c>
      <c r="I57" s="17">
        <v>8.6199999999999992</v>
      </c>
      <c r="J57" s="17">
        <v>8.4499999999999993</v>
      </c>
      <c r="K57" s="18">
        <f>((I57-5)/(G57-5))-1</f>
        <v>-1.0928961748634114E-2</v>
      </c>
      <c r="L57" s="48">
        <f>((J57-5)/(H57-5))-1</f>
        <v>-5.7636887608073506E-3</v>
      </c>
      <c r="M57" s="49"/>
    </row>
    <row r="58" spans="1:13" ht="15" customHeight="1" thickBot="1" x14ac:dyDescent="0.3">
      <c r="A58" s="5" t="s">
        <v>247</v>
      </c>
      <c r="B58" s="4" t="s">
        <v>263</v>
      </c>
      <c r="C58" s="15">
        <v>45</v>
      </c>
      <c r="D58" s="16" t="s">
        <v>264</v>
      </c>
      <c r="E58" s="17" t="s">
        <v>10</v>
      </c>
      <c r="F58" s="17" t="s">
        <v>36</v>
      </c>
      <c r="G58" s="17">
        <v>8.33</v>
      </c>
      <c r="H58" s="17">
        <v>8.4700000000000006</v>
      </c>
      <c r="I58" s="17">
        <v>8.2899999999999991</v>
      </c>
      <c r="J58" s="17">
        <v>8.4499999999999993</v>
      </c>
      <c r="K58" s="18">
        <f>((I58-5)/(G58-5))-1</f>
        <v>-1.2012012012012296E-2</v>
      </c>
      <c r="L58" s="48">
        <f>((J58-5)/(H58-5))-1</f>
        <v>-5.7636887608073506E-3</v>
      </c>
      <c r="M58" s="49"/>
    </row>
    <row r="59" spans="1:13" ht="15" customHeight="1" thickBot="1" x14ac:dyDescent="0.3">
      <c r="A59" s="7" t="s">
        <v>309</v>
      </c>
      <c r="B59" s="6" t="s">
        <v>314</v>
      </c>
      <c r="C59" s="15">
        <v>46</v>
      </c>
      <c r="D59" s="16" t="s">
        <v>315</v>
      </c>
      <c r="E59" s="17" t="s">
        <v>8</v>
      </c>
      <c r="F59" s="17"/>
      <c r="G59" s="17">
        <v>8.86</v>
      </c>
      <c r="H59" s="17">
        <v>8.57</v>
      </c>
      <c r="I59" s="17">
        <v>8.66</v>
      </c>
      <c r="J59" s="17">
        <v>8.4499999999999993</v>
      </c>
      <c r="K59" s="18">
        <f>((I59-5)/(G59-5))-1</f>
        <v>-5.1813471502590525E-2</v>
      </c>
      <c r="L59" s="48">
        <f>((J59-5)/(H59-5))-1</f>
        <v>-3.3613445378151585E-2</v>
      </c>
      <c r="M59" s="49"/>
    </row>
    <row r="60" spans="1:13" ht="15" customHeight="1" thickBot="1" x14ac:dyDescent="0.3">
      <c r="A60" s="7" t="s">
        <v>72</v>
      </c>
      <c r="B60" s="6" t="s">
        <v>96</v>
      </c>
      <c r="C60" s="15">
        <v>43</v>
      </c>
      <c r="D60" s="16" t="s">
        <v>97</v>
      </c>
      <c r="E60" s="17" t="s">
        <v>6</v>
      </c>
      <c r="F60" s="17" t="s">
        <v>56</v>
      </c>
      <c r="G60" s="17">
        <v>9.0500000000000007</v>
      </c>
      <c r="H60" s="17">
        <v>8.7200000000000006</v>
      </c>
      <c r="I60" s="17">
        <v>8.6</v>
      </c>
      <c r="J60" s="17">
        <v>8.4499999999999993</v>
      </c>
      <c r="K60" s="18">
        <f>((I60-5)/(G60-5))-1</f>
        <v>-0.11111111111111138</v>
      </c>
      <c r="L60" s="48">
        <f>((J60-5)/(H60-5))-1</f>
        <v>-7.2580645161290702E-2</v>
      </c>
      <c r="M60" s="49"/>
    </row>
    <row r="61" spans="1:13" ht="15" customHeight="1" thickBot="1" x14ac:dyDescent="0.3">
      <c r="A61" s="5" t="s">
        <v>180</v>
      </c>
      <c r="B61" s="4" t="s">
        <v>181</v>
      </c>
      <c r="C61" s="15">
        <v>48</v>
      </c>
      <c r="D61" s="16" t="s">
        <v>182</v>
      </c>
      <c r="E61" s="17" t="s">
        <v>2</v>
      </c>
      <c r="F61" s="17"/>
      <c r="G61" s="17">
        <v>8.18</v>
      </c>
      <c r="H61" s="17">
        <v>8.36</v>
      </c>
      <c r="I61" s="17">
        <v>8.3000000000000007</v>
      </c>
      <c r="J61" s="17">
        <v>8.44</v>
      </c>
      <c r="K61" s="18">
        <f>((I61-5)/(G61-5))-1</f>
        <v>3.7735849056603987E-2</v>
      </c>
      <c r="L61" s="48">
        <f>((J61-5)/(H61-5))-1</f>
        <v>2.3809523809523725E-2</v>
      </c>
      <c r="M61" s="49"/>
    </row>
    <row r="62" spans="1:13" ht="15" customHeight="1" thickBot="1" x14ac:dyDescent="0.3">
      <c r="A62" s="5" t="s">
        <v>309</v>
      </c>
      <c r="B62" s="4" t="s">
        <v>316</v>
      </c>
      <c r="C62" s="15">
        <v>51</v>
      </c>
      <c r="D62" s="16" t="s">
        <v>317</v>
      </c>
      <c r="E62" s="17" t="s">
        <v>15</v>
      </c>
      <c r="F62" s="17"/>
      <c r="G62" s="17">
        <v>8.65</v>
      </c>
      <c r="H62" s="17">
        <v>8.41</v>
      </c>
      <c r="I62" s="17">
        <v>8.7100000000000009</v>
      </c>
      <c r="J62" s="17">
        <v>8.44</v>
      </c>
      <c r="K62" s="18">
        <f>((I62-5)/(G62-5))-1</f>
        <v>1.6438356164383716E-2</v>
      </c>
      <c r="L62" s="48">
        <f>((J62-5)/(H62-5))-1</f>
        <v>8.7976539589440517E-3</v>
      </c>
      <c r="M62" s="49"/>
    </row>
    <row r="63" spans="1:13" ht="15" customHeight="1" thickBot="1" x14ac:dyDescent="0.3">
      <c r="A63" s="7" t="s">
        <v>247</v>
      </c>
      <c r="B63" s="6" t="s">
        <v>265</v>
      </c>
      <c r="C63" s="15">
        <v>50</v>
      </c>
      <c r="D63" s="16" t="s">
        <v>266</v>
      </c>
      <c r="E63" s="17" t="s">
        <v>46</v>
      </c>
      <c r="F63" s="17" t="s">
        <v>46</v>
      </c>
      <c r="G63" s="17">
        <v>8.5</v>
      </c>
      <c r="H63" s="17">
        <v>8.49</v>
      </c>
      <c r="I63" s="17">
        <v>8.41</v>
      </c>
      <c r="J63" s="17">
        <v>8.44</v>
      </c>
      <c r="K63" s="18">
        <f>((I63-5)/(G63-5))-1</f>
        <v>-2.571428571428569E-2</v>
      </c>
      <c r="L63" s="48">
        <f>((J63-5)/(H63-5))-1</f>
        <v>-1.4326647564470107E-2</v>
      </c>
      <c r="M63" s="49"/>
    </row>
    <row r="64" spans="1:13" ht="15" customHeight="1" thickBot="1" x14ac:dyDescent="0.3">
      <c r="A64" s="5" t="s">
        <v>219</v>
      </c>
      <c r="B64" s="4" t="s">
        <v>237</v>
      </c>
      <c r="C64" s="15">
        <v>49</v>
      </c>
      <c r="D64" s="16" t="s">
        <v>238</v>
      </c>
      <c r="E64" s="17" t="s">
        <v>24</v>
      </c>
      <c r="F64" s="17" t="s">
        <v>24</v>
      </c>
      <c r="G64" s="17">
        <v>8.69</v>
      </c>
      <c r="H64" s="17">
        <v>8.5</v>
      </c>
      <c r="I64" s="17">
        <v>8.59</v>
      </c>
      <c r="J64" s="17">
        <v>8.44</v>
      </c>
      <c r="K64" s="18">
        <f>((I64-5)/(G64-5))-1</f>
        <v>-2.7100271002709952E-2</v>
      </c>
      <c r="L64" s="48">
        <f>((J64-5)/(H64-5))-1</f>
        <v>-1.7142857142857237E-2</v>
      </c>
      <c r="M64" s="49"/>
    </row>
    <row r="65" spans="1:13" ht="15" customHeight="1" thickBot="1" x14ac:dyDescent="0.3">
      <c r="A65" s="5" t="s">
        <v>72</v>
      </c>
      <c r="B65" s="4" t="s">
        <v>98</v>
      </c>
      <c r="C65" s="15">
        <v>47</v>
      </c>
      <c r="D65" s="16" t="s">
        <v>99</v>
      </c>
      <c r="E65" s="17" t="s">
        <v>4</v>
      </c>
      <c r="F65" s="17"/>
      <c r="G65" s="17">
        <v>8.94</v>
      </c>
      <c r="H65" s="17">
        <v>8.75</v>
      </c>
      <c r="I65" s="17">
        <v>8.43</v>
      </c>
      <c r="J65" s="17">
        <v>8.44</v>
      </c>
      <c r="K65" s="18">
        <f>((I65-5)/(G65-5))-1</f>
        <v>-0.12944162436548223</v>
      </c>
      <c r="L65" s="48">
        <f>((J65-5)/(H65-5))-1</f>
        <v>-8.2666666666666777E-2</v>
      </c>
      <c r="M65" s="49"/>
    </row>
    <row r="66" spans="1:13" ht="15" customHeight="1" thickBot="1" x14ac:dyDescent="0.3">
      <c r="A66" s="5" t="s">
        <v>247</v>
      </c>
      <c r="B66" s="4" t="s">
        <v>267</v>
      </c>
      <c r="C66" s="15">
        <v>53</v>
      </c>
      <c r="D66" s="16" t="s">
        <v>268</v>
      </c>
      <c r="E66" s="17" t="s">
        <v>15</v>
      </c>
      <c r="F66" s="17"/>
      <c r="G66" s="17">
        <v>8.44</v>
      </c>
      <c r="H66" s="17">
        <v>8.44</v>
      </c>
      <c r="I66" s="17">
        <v>8.42</v>
      </c>
      <c r="J66" s="17">
        <v>8.43</v>
      </c>
      <c r="K66" s="18">
        <f>((I66-5)/(G66-5))-1</f>
        <v>-5.8139534883719923E-3</v>
      </c>
      <c r="L66" s="48">
        <f>((J66-5)/(H66-5))-1</f>
        <v>-2.9069767441859407E-3</v>
      </c>
      <c r="M66" s="49"/>
    </row>
    <row r="67" spans="1:13" ht="15" customHeight="1" thickBot="1" x14ac:dyDescent="0.3">
      <c r="A67" s="7" t="s">
        <v>106</v>
      </c>
      <c r="B67" s="6" t="s">
        <v>125</v>
      </c>
      <c r="C67" s="15">
        <v>52</v>
      </c>
      <c r="D67" s="16" t="s">
        <v>126</v>
      </c>
      <c r="E67" s="17" t="s">
        <v>29</v>
      </c>
      <c r="F67" s="17"/>
      <c r="G67" s="17">
        <v>8.61</v>
      </c>
      <c r="H67" s="17">
        <v>8.5500000000000007</v>
      </c>
      <c r="I67" s="17">
        <v>8.41</v>
      </c>
      <c r="J67" s="17">
        <v>8.43</v>
      </c>
      <c r="K67" s="18">
        <f>((I67-5)/(G67-5))-1</f>
        <v>-5.54016620498613E-2</v>
      </c>
      <c r="L67" s="48">
        <f>((J67-5)/(H67-5))-1</f>
        <v>-3.3802816901408739E-2</v>
      </c>
      <c r="M67" s="49"/>
    </row>
    <row r="68" spans="1:13" ht="15" customHeight="1" thickBot="1" x14ac:dyDescent="0.3">
      <c r="A68" s="7" t="s">
        <v>141</v>
      </c>
      <c r="B68" s="6" t="s">
        <v>156</v>
      </c>
      <c r="C68" s="15">
        <v>55</v>
      </c>
      <c r="D68" s="16" t="s">
        <v>157</v>
      </c>
      <c r="E68" s="17" t="s">
        <v>49</v>
      </c>
      <c r="F68" s="17"/>
      <c r="G68" s="17">
        <v>8.09</v>
      </c>
      <c r="H68" s="17">
        <v>8.35</v>
      </c>
      <c r="I68" s="17">
        <v>8.1999999999999993</v>
      </c>
      <c r="J68" s="17">
        <v>8.42</v>
      </c>
      <c r="K68" s="18">
        <f>((I68-5)/(G68-5))-1</f>
        <v>3.5598705501618033E-2</v>
      </c>
      <c r="L68" s="48">
        <f>((J68-5)/(H68-5))-1</f>
        <v>2.0895522388059806E-2</v>
      </c>
      <c r="M68" s="49"/>
    </row>
    <row r="69" spans="1:13" ht="15" customHeight="1" thickBot="1" x14ac:dyDescent="0.3">
      <c r="A69" s="7" t="s">
        <v>247</v>
      </c>
      <c r="B69" s="6" t="s">
        <v>269</v>
      </c>
      <c r="C69" s="15">
        <v>56</v>
      </c>
      <c r="D69" s="16" t="s">
        <v>270</v>
      </c>
      <c r="E69" s="17" t="s">
        <v>45</v>
      </c>
      <c r="F69" s="17"/>
      <c r="G69" s="17">
        <v>8.51</v>
      </c>
      <c r="H69" s="17">
        <v>8.35</v>
      </c>
      <c r="I69" s="17">
        <v>8.6199999999999992</v>
      </c>
      <c r="J69" s="17">
        <v>8.42</v>
      </c>
      <c r="K69" s="18">
        <f>((I69-5)/(G69-5))-1</f>
        <v>3.1339031339031154E-2</v>
      </c>
      <c r="L69" s="48">
        <f>((J69-5)/(H69-5))-1</f>
        <v>2.0895522388059806E-2</v>
      </c>
      <c r="M69" s="49"/>
    </row>
    <row r="70" spans="1:13" ht="15" customHeight="1" thickBot="1" x14ac:dyDescent="0.3">
      <c r="A70" s="5" t="s">
        <v>141</v>
      </c>
      <c r="B70" s="4" t="s">
        <v>154</v>
      </c>
      <c r="C70" s="15">
        <v>54</v>
      </c>
      <c r="D70" s="16" t="s">
        <v>155</v>
      </c>
      <c r="E70" s="17" t="s">
        <v>14</v>
      </c>
      <c r="F70" s="17"/>
      <c r="G70" s="17">
        <v>8.5</v>
      </c>
      <c r="H70" s="17">
        <v>8.4499999999999993</v>
      </c>
      <c r="I70" s="17">
        <v>8.4499999999999993</v>
      </c>
      <c r="J70" s="17">
        <v>8.42</v>
      </c>
      <c r="K70" s="18">
        <f>((I70-5)/(G70-5))-1</f>
        <v>-1.4285714285714457E-2</v>
      </c>
      <c r="L70" s="48">
        <f>((J70-5)/(H70-5))-1</f>
        <v>-8.6956521739128823E-3</v>
      </c>
      <c r="M70" s="49"/>
    </row>
    <row r="71" spans="1:13" ht="15" customHeight="1" thickBot="1" x14ac:dyDescent="0.3">
      <c r="A71" s="5" t="s">
        <v>247</v>
      </c>
      <c r="B71" s="4" t="s">
        <v>271</v>
      </c>
      <c r="C71" s="15">
        <v>58</v>
      </c>
      <c r="D71" s="16" t="s">
        <v>272</v>
      </c>
      <c r="E71" s="17" t="s">
        <v>6</v>
      </c>
      <c r="F71" s="17" t="s">
        <v>6</v>
      </c>
      <c r="G71" s="17">
        <v>8.42</v>
      </c>
      <c r="H71" s="17">
        <v>8.43</v>
      </c>
      <c r="I71" s="17">
        <v>8.3800000000000008</v>
      </c>
      <c r="J71" s="17">
        <v>8.41</v>
      </c>
      <c r="K71" s="18">
        <f>((I71-5)/(G71-5))-1</f>
        <v>-1.1695906432748315E-2</v>
      </c>
      <c r="L71" s="48">
        <f>((J71-5)/(H71-5))-1</f>
        <v>-5.8309037900873273E-3</v>
      </c>
      <c r="M71" s="49"/>
    </row>
    <row r="72" spans="1:13" ht="15" customHeight="1" thickBot="1" x14ac:dyDescent="0.3">
      <c r="A72" s="7" t="s">
        <v>72</v>
      </c>
      <c r="B72" s="6" t="s">
        <v>100</v>
      </c>
      <c r="C72" s="15">
        <v>57</v>
      </c>
      <c r="D72" s="16" t="s">
        <v>101</v>
      </c>
      <c r="E72" s="17" t="s">
        <v>8</v>
      </c>
      <c r="F72" s="17"/>
      <c r="G72" s="17">
        <v>8.3699999999999992</v>
      </c>
      <c r="H72" s="17">
        <v>8.4499999999999993</v>
      </c>
      <c r="I72" s="17">
        <v>8.3000000000000007</v>
      </c>
      <c r="J72" s="17">
        <v>8.41</v>
      </c>
      <c r="K72" s="18">
        <f>((I72-5)/(G72-5))-1</f>
        <v>-2.0771513353115334E-2</v>
      </c>
      <c r="L72" s="48">
        <f>((J72-5)/(H72-5))-1</f>
        <v>-1.159420289855051E-2</v>
      </c>
      <c r="M72" s="49"/>
    </row>
    <row r="73" spans="1:13" ht="15" customHeight="1" thickBot="1" x14ac:dyDescent="0.3">
      <c r="A73" s="5" t="s">
        <v>106</v>
      </c>
      <c r="B73" s="4" t="s">
        <v>127</v>
      </c>
      <c r="C73" s="15">
        <v>59</v>
      </c>
      <c r="D73" s="16" t="s">
        <v>128</v>
      </c>
      <c r="E73" s="17" t="s">
        <v>15</v>
      </c>
      <c r="F73" s="17" t="s">
        <v>15</v>
      </c>
      <c r="G73" s="17">
        <v>8.33</v>
      </c>
      <c r="H73" s="17">
        <v>8.36</v>
      </c>
      <c r="I73" s="17">
        <v>8.4</v>
      </c>
      <c r="J73" s="17">
        <v>8.4</v>
      </c>
      <c r="K73" s="18">
        <f>((I73-5)/(G73-5))-1</f>
        <v>2.1021021021021102E-2</v>
      </c>
      <c r="L73" s="48">
        <f>((J73-5)/(H73-5))-1</f>
        <v>1.1904761904762085E-2</v>
      </c>
      <c r="M73" s="49"/>
    </row>
    <row r="74" spans="1:13" ht="15" customHeight="1" thickBot="1" x14ac:dyDescent="0.3">
      <c r="A74" s="7" t="s">
        <v>106</v>
      </c>
      <c r="B74" s="6" t="s">
        <v>129</v>
      </c>
      <c r="C74" s="15">
        <v>60</v>
      </c>
      <c r="D74" s="16" t="s">
        <v>130</v>
      </c>
      <c r="E74" s="17" t="s">
        <v>28</v>
      </c>
      <c r="F74" s="17"/>
      <c r="G74" s="17">
        <v>8.3800000000000008</v>
      </c>
      <c r="H74" s="17">
        <v>8.49</v>
      </c>
      <c r="I74" s="17">
        <v>8.23</v>
      </c>
      <c r="J74" s="17">
        <v>8.4</v>
      </c>
      <c r="K74" s="18">
        <f>((I74-5)/(G74-5))-1</f>
        <v>-4.4378698224852187E-2</v>
      </c>
      <c r="L74" s="48">
        <f>((J74-5)/(H74-5))-1</f>
        <v>-2.5787965616045794E-2</v>
      </c>
      <c r="M74" s="49"/>
    </row>
    <row r="75" spans="1:13" ht="15" customHeight="1" thickBot="1" x14ac:dyDescent="0.3">
      <c r="A75" s="5" t="s">
        <v>72</v>
      </c>
      <c r="B75" s="4" t="s">
        <v>102</v>
      </c>
      <c r="C75" s="15">
        <v>61</v>
      </c>
      <c r="D75" s="16" t="s">
        <v>103</v>
      </c>
      <c r="E75" s="17" t="s">
        <v>4</v>
      </c>
      <c r="F75" s="17" t="s">
        <v>16</v>
      </c>
      <c r="G75" s="17">
        <v>8.61</v>
      </c>
      <c r="H75" s="17">
        <v>8.5399999999999991</v>
      </c>
      <c r="I75" s="17">
        <v>8.3699999999999992</v>
      </c>
      <c r="J75" s="17">
        <v>8.39</v>
      </c>
      <c r="K75" s="18">
        <f>((I75-5)/(G75-5))-1</f>
        <v>-6.6481994459833826E-2</v>
      </c>
      <c r="L75" s="48">
        <f>((J75-5)/(H75-5))-1</f>
        <v>-4.2372881355931757E-2</v>
      </c>
      <c r="M75" s="49"/>
    </row>
    <row r="76" spans="1:13" ht="15" customHeight="1" thickBot="1" x14ac:dyDescent="0.3">
      <c r="A76" s="7" t="s">
        <v>366</v>
      </c>
      <c r="B76" s="6" t="s">
        <v>367</v>
      </c>
      <c r="C76" s="15">
        <v>64</v>
      </c>
      <c r="D76" s="16" t="s">
        <v>368</v>
      </c>
      <c r="E76" s="17" t="s">
        <v>5</v>
      </c>
      <c r="F76" s="17"/>
      <c r="G76" s="17">
        <v>8.11</v>
      </c>
      <c r="H76" s="17">
        <v>8.1199999999999992</v>
      </c>
      <c r="I76" s="17">
        <v>8.5500000000000007</v>
      </c>
      <c r="J76" s="17">
        <v>8.3800000000000008</v>
      </c>
      <c r="K76" s="18">
        <f>((I76-5)/(G76-5))-1</f>
        <v>0.14147909967845695</v>
      </c>
      <c r="L76" s="48">
        <f>((J76-5)/(H76-5))-1</f>
        <v>8.3333333333333925E-2</v>
      </c>
      <c r="M76" s="49"/>
    </row>
    <row r="77" spans="1:13" ht="15" customHeight="1" thickBot="1" x14ac:dyDescent="0.3">
      <c r="A77" s="5" t="s">
        <v>141</v>
      </c>
      <c r="B77" s="4" t="s">
        <v>158</v>
      </c>
      <c r="C77" s="15">
        <v>62</v>
      </c>
      <c r="D77" s="16" t="s">
        <v>159</v>
      </c>
      <c r="E77" s="17" t="s">
        <v>46</v>
      </c>
      <c r="F77" s="17"/>
      <c r="G77" s="17">
        <v>8.43</v>
      </c>
      <c r="H77" s="17">
        <v>8.35</v>
      </c>
      <c r="I77" s="17">
        <v>8.4700000000000006</v>
      </c>
      <c r="J77" s="17">
        <v>8.3800000000000008</v>
      </c>
      <c r="K77" s="18">
        <f>((I77-5)/(G77-5))-1</f>
        <v>1.1661807580175099E-2</v>
      </c>
      <c r="L77" s="48">
        <f>((J77-5)/(H77-5))-1</f>
        <v>8.9552238805974405E-3</v>
      </c>
      <c r="M77" s="49"/>
    </row>
    <row r="78" spans="1:13" ht="15" customHeight="1" thickBot="1" x14ac:dyDescent="0.3">
      <c r="A78" s="7" t="s">
        <v>141</v>
      </c>
      <c r="B78" s="6" t="s">
        <v>160</v>
      </c>
      <c r="C78" s="15">
        <v>63</v>
      </c>
      <c r="D78" s="16" t="s">
        <v>161</v>
      </c>
      <c r="E78" s="17" t="s">
        <v>15</v>
      </c>
      <c r="F78" s="17" t="s">
        <v>15</v>
      </c>
      <c r="G78" s="17">
        <v>8.07</v>
      </c>
      <c r="H78" s="17">
        <v>8.36</v>
      </c>
      <c r="I78" s="17">
        <v>8.1</v>
      </c>
      <c r="J78" s="17">
        <v>8.3800000000000008</v>
      </c>
      <c r="K78" s="18">
        <f>((I78-5)/(G78-5))-1</f>
        <v>9.7719869706838214E-3</v>
      </c>
      <c r="L78" s="48">
        <f>((J78-5)/(H78-5))-1</f>
        <v>5.9523809523813753E-3</v>
      </c>
      <c r="M78" s="49"/>
    </row>
    <row r="79" spans="1:13" ht="15" customHeight="1" thickBot="1" x14ac:dyDescent="0.3">
      <c r="A79" s="7" t="s">
        <v>180</v>
      </c>
      <c r="B79" s="6" t="s">
        <v>183</v>
      </c>
      <c r="C79" s="15">
        <v>67</v>
      </c>
      <c r="D79" s="16" t="s">
        <v>184</v>
      </c>
      <c r="E79" s="17" t="s">
        <v>15</v>
      </c>
      <c r="F79" s="17"/>
      <c r="G79" s="17">
        <v>8.01</v>
      </c>
      <c r="H79" s="17">
        <v>8.14</v>
      </c>
      <c r="I79" s="17">
        <v>8.39</v>
      </c>
      <c r="J79" s="17">
        <v>8.3699999999999992</v>
      </c>
      <c r="K79" s="18">
        <f>((I79-5)/(G79-5))-1</f>
        <v>0.1262458471760799</v>
      </c>
      <c r="L79" s="48">
        <f>((J79-5)/(H79-5))-1</f>
        <v>7.3248407643311753E-2</v>
      </c>
      <c r="M79" s="49"/>
    </row>
    <row r="80" spans="1:13" ht="15" customHeight="1" thickBot="1" x14ac:dyDescent="0.3">
      <c r="A80" s="7" t="s">
        <v>309</v>
      </c>
      <c r="B80" s="6" t="s">
        <v>318</v>
      </c>
      <c r="C80" s="15">
        <v>69</v>
      </c>
      <c r="D80" s="16" t="s">
        <v>319</v>
      </c>
      <c r="E80" s="17" t="s">
        <v>29</v>
      </c>
      <c r="F80" s="17" t="s">
        <v>29</v>
      </c>
      <c r="G80" s="17">
        <v>8.1300000000000008</v>
      </c>
      <c r="H80" s="17">
        <v>8.26</v>
      </c>
      <c r="I80" s="17">
        <v>8.3000000000000007</v>
      </c>
      <c r="J80" s="17">
        <v>8.3699999999999992</v>
      </c>
      <c r="K80" s="18">
        <f>((I80-5)/(G80-5))-1</f>
        <v>5.4313099041533475E-2</v>
      </c>
      <c r="L80" s="48">
        <f>((J80-5)/(H80-5))-1</f>
        <v>3.3742331288343363E-2</v>
      </c>
      <c r="M80" s="49"/>
    </row>
    <row r="81" spans="1:13" ht="15" customHeight="1" thickBot="1" x14ac:dyDescent="0.3">
      <c r="A81" s="7" t="s">
        <v>247</v>
      </c>
      <c r="B81" s="6" t="s">
        <v>273</v>
      </c>
      <c r="C81" s="15">
        <v>68</v>
      </c>
      <c r="D81" s="16" t="s">
        <v>274</v>
      </c>
      <c r="E81" s="17" t="s">
        <v>24</v>
      </c>
      <c r="F81" s="17"/>
      <c r="G81" s="17">
        <v>8.57</v>
      </c>
      <c r="H81" s="17">
        <v>8.34</v>
      </c>
      <c r="I81" s="17">
        <v>8.6199999999999992</v>
      </c>
      <c r="J81" s="17">
        <v>8.3699999999999992</v>
      </c>
      <c r="K81" s="18">
        <f>((I81-5)/(G81-5))-1</f>
        <v>1.4005602240896087E-2</v>
      </c>
      <c r="L81" s="48">
        <f>((J81-5)/(H81-5))-1</f>
        <v>8.9820359281436168E-3</v>
      </c>
      <c r="M81" s="49"/>
    </row>
    <row r="82" spans="1:13" ht="15" customHeight="1" thickBot="1" x14ac:dyDescent="0.3">
      <c r="A82" s="5" t="s">
        <v>106</v>
      </c>
      <c r="B82" s="4" t="s">
        <v>131</v>
      </c>
      <c r="C82" s="15">
        <v>66</v>
      </c>
      <c r="D82" s="16" t="s">
        <v>132</v>
      </c>
      <c r="E82" s="17" t="s">
        <v>21</v>
      </c>
      <c r="F82" s="17"/>
      <c r="G82" s="17">
        <v>8.27</v>
      </c>
      <c r="H82" s="17">
        <v>8.35</v>
      </c>
      <c r="I82" s="17">
        <v>8.3000000000000007</v>
      </c>
      <c r="J82" s="17">
        <v>8.3699999999999992</v>
      </c>
      <c r="K82" s="18">
        <f>((I82-5)/(G82-5))-1</f>
        <v>9.1743119266058937E-3</v>
      </c>
      <c r="L82" s="48">
        <f>((J82-5)/(H82-5))-1</f>
        <v>5.9701492537311829E-3</v>
      </c>
      <c r="M82" s="49"/>
    </row>
    <row r="83" spans="1:13" ht="15" customHeight="1" thickBot="1" x14ac:dyDescent="0.3">
      <c r="A83" s="7" t="s">
        <v>72</v>
      </c>
      <c r="B83" s="6" t="s">
        <v>104</v>
      </c>
      <c r="C83" s="15">
        <v>65</v>
      </c>
      <c r="D83" s="16" t="s">
        <v>105</v>
      </c>
      <c r="E83" s="17" t="s">
        <v>64</v>
      </c>
      <c r="F83" s="17" t="s">
        <v>64</v>
      </c>
      <c r="G83" s="17">
        <v>8.92</v>
      </c>
      <c r="H83" s="17">
        <v>8.5299999999999994</v>
      </c>
      <c r="I83" s="17">
        <v>8.65</v>
      </c>
      <c r="J83" s="17">
        <v>8.3699999999999992</v>
      </c>
      <c r="K83" s="18">
        <f>((I83-5)/(G83-5))-1</f>
        <v>-6.8877551020408045E-2</v>
      </c>
      <c r="L83" s="48">
        <f>((J83-5)/(H83-5))-1</f>
        <v>-4.5325779036827218E-2</v>
      </c>
      <c r="M83" s="49"/>
    </row>
    <row r="84" spans="1:13" ht="15" customHeight="1" thickBot="1" x14ac:dyDescent="0.3">
      <c r="A84" s="5" t="s">
        <v>309</v>
      </c>
      <c r="B84" s="4" t="s">
        <v>320</v>
      </c>
      <c r="C84" s="15">
        <v>71</v>
      </c>
      <c r="D84" s="16" t="s">
        <v>321</v>
      </c>
      <c r="E84" s="17" t="s">
        <v>15</v>
      </c>
      <c r="F84" s="17" t="s">
        <v>48</v>
      </c>
      <c r="G84" s="17">
        <v>8.56</v>
      </c>
      <c r="H84" s="17">
        <v>8.35</v>
      </c>
      <c r="I84" s="17">
        <v>8.6300000000000008</v>
      </c>
      <c r="J84" s="17">
        <v>8.36</v>
      </c>
      <c r="K84" s="18">
        <f>((I84-5)/(G84-5))-1</f>
        <v>1.9662921348314599E-2</v>
      </c>
      <c r="L84" s="48">
        <f>((J84-5)/(H84-5))-1</f>
        <v>2.9850746268655914E-3</v>
      </c>
      <c r="M84" s="49"/>
    </row>
    <row r="85" spans="1:13" ht="15" customHeight="1" thickBot="1" x14ac:dyDescent="0.3">
      <c r="A85" s="7" t="s">
        <v>219</v>
      </c>
      <c r="B85" s="6" t="s">
        <v>239</v>
      </c>
      <c r="C85" s="15">
        <v>70</v>
      </c>
      <c r="D85" s="16" t="s">
        <v>240</v>
      </c>
      <c r="E85" s="17" t="s">
        <v>14</v>
      </c>
      <c r="F85" s="17"/>
      <c r="G85" s="17">
        <v>8.5399999999999991</v>
      </c>
      <c r="H85" s="17">
        <v>8.4600000000000009</v>
      </c>
      <c r="I85" s="17">
        <v>8.3699999999999992</v>
      </c>
      <c r="J85" s="17">
        <v>8.36</v>
      </c>
      <c r="K85" s="18">
        <f>((I85-5)/(G85-5))-1</f>
        <v>-4.8022598870056443E-2</v>
      </c>
      <c r="L85" s="48">
        <f>((J85-5)/(H85-5))-1</f>
        <v>-2.8901734104046617E-2</v>
      </c>
      <c r="M85" s="49"/>
    </row>
    <row r="86" spans="1:13" ht="15" customHeight="1" thickBot="1" x14ac:dyDescent="0.3">
      <c r="A86" s="5" t="s">
        <v>247</v>
      </c>
      <c r="B86" s="4" t="s">
        <v>275</v>
      </c>
      <c r="C86" s="15">
        <v>73</v>
      </c>
      <c r="D86" s="16" t="s">
        <v>276</v>
      </c>
      <c r="E86" s="17" t="s">
        <v>5</v>
      </c>
      <c r="F86" s="17"/>
      <c r="G86" s="17">
        <v>8.61</v>
      </c>
      <c r="H86" s="17">
        <v>8.3699999999999992</v>
      </c>
      <c r="I86" s="17">
        <v>8.56</v>
      </c>
      <c r="J86" s="17">
        <v>8.34</v>
      </c>
      <c r="K86" s="18">
        <f>((I86-5)/(G86-5))-1</f>
        <v>-1.3850415512465131E-2</v>
      </c>
      <c r="L86" s="48">
        <f>((J86-5)/(H86-5))-1</f>
        <v>-8.9020771513351749E-3</v>
      </c>
      <c r="M86" s="49"/>
    </row>
    <row r="87" spans="1:13" ht="15" customHeight="1" thickBot="1" x14ac:dyDescent="0.3">
      <c r="A87" s="7" t="s">
        <v>247</v>
      </c>
      <c r="B87" s="6" t="s">
        <v>277</v>
      </c>
      <c r="C87" s="15">
        <v>74</v>
      </c>
      <c r="D87" s="16" t="s">
        <v>278</v>
      </c>
      <c r="E87" s="17" t="s">
        <v>26</v>
      </c>
      <c r="F87" s="17"/>
      <c r="G87" s="17">
        <v>8.48</v>
      </c>
      <c r="H87" s="17">
        <v>8.41</v>
      </c>
      <c r="I87" s="17">
        <v>8.35</v>
      </c>
      <c r="J87" s="17">
        <v>8.34</v>
      </c>
      <c r="K87" s="18">
        <f>((I87-5)/(G87-5))-1</f>
        <v>-3.7356321839080664E-2</v>
      </c>
      <c r="L87" s="48">
        <f>((J87-5)/(H87-5))-1</f>
        <v>-2.052785923753675E-2</v>
      </c>
      <c r="M87" s="49"/>
    </row>
    <row r="88" spans="1:13" ht="15" customHeight="1" thickBot="1" x14ac:dyDescent="0.3">
      <c r="A88" s="5" t="s">
        <v>219</v>
      </c>
      <c r="B88" s="4" t="s">
        <v>241</v>
      </c>
      <c r="C88" s="15">
        <v>72</v>
      </c>
      <c r="D88" s="16" t="s">
        <v>242</v>
      </c>
      <c r="E88" s="17" t="s">
        <v>39</v>
      </c>
      <c r="F88" s="17" t="s">
        <v>39</v>
      </c>
      <c r="G88" s="17">
        <v>8.51</v>
      </c>
      <c r="H88" s="17">
        <v>8.4499999999999993</v>
      </c>
      <c r="I88" s="17">
        <v>8.34</v>
      </c>
      <c r="J88" s="17">
        <v>8.34</v>
      </c>
      <c r="K88" s="18">
        <f>((I88-5)/(G88-5))-1</f>
        <v>-4.8433048433048409E-2</v>
      </c>
      <c r="L88" s="48">
        <f>((J88-5)/(H88-5))-1</f>
        <v>-3.1884057971014346E-2</v>
      </c>
    </row>
    <row r="89" spans="1:13" ht="15" customHeight="1" thickBot="1" x14ac:dyDescent="0.3">
      <c r="A89" s="5" t="s">
        <v>309</v>
      </c>
      <c r="B89" s="4" t="s">
        <v>324</v>
      </c>
      <c r="C89" s="15">
        <v>78</v>
      </c>
      <c r="D89" s="16" t="s">
        <v>325</v>
      </c>
      <c r="E89" s="17" t="s">
        <v>29</v>
      </c>
      <c r="F89" s="17"/>
      <c r="G89" s="17">
        <v>8.5299999999999994</v>
      </c>
      <c r="H89" s="17">
        <v>8.2799999999999994</v>
      </c>
      <c r="I89" s="17">
        <v>8.6199999999999992</v>
      </c>
      <c r="J89" s="17">
        <v>8.33</v>
      </c>
      <c r="K89" s="18">
        <f>((I89-5)/(G89-5))-1</f>
        <v>2.5495750708215192E-2</v>
      </c>
      <c r="L89" s="48">
        <f>((J89-5)/(H89-5))-1</f>
        <v>1.5243902439024515E-2</v>
      </c>
    </row>
    <row r="90" spans="1:13" ht="15" customHeight="1" thickBot="1" x14ac:dyDescent="0.3">
      <c r="A90" s="7" t="s">
        <v>247</v>
      </c>
      <c r="B90" s="6" t="s">
        <v>281</v>
      </c>
      <c r="C90" s="15">
        <v>76</v>
      </c>
      <c r="D90" s="16" t="s">
        <v>282</v>
      </c>
      <c r="E90" s="17" t="s">
        <v>2</v>
      </c>
      <c r="F90" s="17"/>
      <c r="G90" s="17">
        <v>8.65</v>
      </c>
      <c r="H90" s="17">
        <v>8.35</v>
      </c>
      <c r="I90" s="17">
        <v>8.61</v>
      </c>
      <c r="J90" s="17">
        <v>8.33</v>
      </c>
      <c r="K90" s="18">
        <f>((I90-5)/(G90-5))-1</f>
        <v>-1.0958904109589329E-2</v>
      </c>
      <c r="L90" s="48">
        <f>((J90-5)/(H90-5))-1</f>
        <v>-5.9701492537311829E-3</v>
      </c>
    </row>
    <row r="91" spans="1:13" ht="15" customHeight="1" thickBot="1" x14ac:dyDescent="0.3">
      <c r="A91" s="7" t="s">
        <v>309</v>
      </c>
      <c r="B91" s="6" t="s">
        <v>326</v>
      </c>
      <c r="C91" s="15">
        <v>79</v>
      </c>
      <c r="D91" s="16" t="s">
        <v>327</v>
      </c>
      <c r="E91" s="17" t="s">
        <v>10</v>
      </c>
      <c r="F91" s="17" t="s">
        <v>36</v>
      </c>
      <c r="G91" s="17">
        <v>8.68</v>
      </c>
      <c r="H91" s="17">
        <v>8.3800000000000008</v>
      </c>
      <c r="I91" s="17">
        <v>8.58</v>
      </c>
      <c r="J91" s="17">
        <v>8.33</v>
      </c>
      <c r="K91" s="18">
        <f>((I91-5)/(G91-5))-1</f>
        <v>-2.717391304347816E-2</v>
      </c>
      <c r="L91" s="48">
        <f>((J91-5)/(H91-5))-1</f>
        <v>-1.479289940828421E-2</v>
      </c>
    </row>
    <row r="92" spans="1:13" ht="15" customHeight="1" thickBot="1" x14ac:dyDescent="0.3">
      <c r="A92" s="7" t="s">
        <v>309</v>
      </c>
      <c r="B92" s="6" t="s">
        <v>322</v>
      </c>
      <c r="C92" s="15">
        <v>77</v>
      </c>
      <c r="D92" s="16" t="s">
        <v>323</v>
      </c>
      <c r="E92" s="17" t="s">
        <v>13</v>
      </c>
      <c r="F92" s="17"/>
      <c r="G92" s="17">
        <v>8.4600000000000009</v>
      </c>
      <c r="H92" s="17">
        <v>8.41</v>
      </c>
      <c r="I92" s="17">
        <v>8.33</v>
      </c>
      <c r="J92" s="17">
        <v>8.33</v>
      </c>
      <c r="K92" s="18">
        <f>((I92-5)/(G92-5))-1</f>
        <v>-3.7572254335260347E-2</v>
      </c>
      <c r="L92" s="48">
        <f>((J92-5)/(H92-5))-1</f>
        <v>-2.346041055718473E-2</v>
      </c>
    </row>
    <row r="93" spans="1:13" ht="15" customHeight="1" thickBot="1" x14ac:dyDescent="0.3">
      <c r="A93" s="5" t="s">
        <v>247</v>
      </c>
      <c r="B93" s="4" t="s">
        <v>279</v>
      </c>
      <c r="C93" s="15">
        <v>75</v>
      </c>
      <c r="D93" s="16" t="s">
        <v>280</v>
      </c>
      <c r="E93" s="17" t="s">
        <v>9</v>
      </c>
      <c r="F93" s="17" t="s">
        <v>9</v>
      </c>
      <c r="G93" s="17">
        <v>8.5399999999999991</v>
      </c>
      <c r="H93" s="17">
        <v>8.49</v>
      </c>
      <c r="I93" s="17">
        <v>8.3000000000000007</v>
      </c>
      <c r="J93" s="17">
        <v>8.33</v>
      </c>
      <c r="K93" s="18">
        <f>((I93-5)/(G93-5))-1</f>
        <v>-6.7796610169491123E-2</v>
      </c>
      <c r="L93" s="48">
        <f>((J93-5)/(H93-5))-1</f>
        <v>-4.5845272206303744E-2</v>
      </c>
    </row>
    <row r="94" spans="1:13" ht="15" customHeight="1" thickBot="1" x14ac:dyDescent="0.3">
      <c r="A94" s="7" t="s">
        <v>309</v>
      </c>
      <c r="B94" s="6" t="s">
        <v>330</v>
      </c>
      <c r="C94" s="15">
        <v>83</v>
      </c>
      <c r="D94" s="16" t="s">
        <v>331</v>
      </c>
      <c r="E94" s="17" t="s">
        <v>9</v>
      </c>
      <c r="F94" s="17" t="s">
        <v>59</v>
      </c>
      <c r="G94" s="17">
        <v>8.23</v>
      </c>
      <c r="H94" s="17">
        <v>8.32</v>
      </c>
      <c r="I94" s="17">
        <v>8.23</v>
      </c>
      <c r="J94" s="17">
        <v>8.32</v>
      </c>
      <c r="K94" s="18">
        <f>((I94-5)/(G94-5))-1</f>
        <v>0</v>
      </c>
      <c r="L94" s="48">
        <f>((J94-5)/(H94-5))-1</f>
        <v>0</v>
      </c>
    </row>
    <row r="95" spans="1:13" ht="15" customHeight="1" thickBot="1" x14ac:dyDescent="0.3">
      <c r="A95" s="5" t="s">
        <v>309</v>
      </c>
      <c r="B95" s="4" t="s">
        <v>328</v>
      </c>
      <c r="C95" s="15">
        <v>82</v>
      </c>
      <c r="D95" s="16" t="s">
        <v>329</v>
      </c>
      <c r="E95" s="17" t="s">
        <v>29</v>
      </c>
      <c r="F95" s="17"/>
      <c r="G95" s="17">
        <v>8.08</v>
      </c>
      <c r="H95" s="17">
        <v>8.35</v>
      </c>
      <c r="I95" s="17">
        <v>8.0299999999999994</v>
      </c>
      <c r="J95" s="17">
        <v>8.32</v>
      </c>
      <c r="K95" s="18">
        <f>((I95-5)/(G95-5))-1</f>
        <v>-1.6233766233766489E-2</v>
      </c>
      <c r="L95" s="48">
        <f>((J95-5)/(H95-5))-1</f>
        <v>-8.9552238805967743E-3</v>
      </c>
    </row>
    <row r="96" spans="1:13" ht="15" customHeight="1" thickBot="1" x14ac:dyDescent="0.3">
      <c r="A96" s="7" t="s">
        <v>219</v>
      </c>
      <c r="B96" s="6" t="s">
        <v>243</v>
      </c>
      <c r="C96" s="15">
        <v>81</v>
      </c>
      <c r="D96" s="16" t="s">
        <v>244</v>
      </c>
      <c r="E96" s="17" t="s">
        <v>2</v>
      </c>
      <c r="F96" s="17" t="s">
        <v>32</v>
      </c>
      <c r="G96" s="17">
        <v>8.61</v>
      </c>
      <c r="H96" s="17">
        <v>8.49</v>
      </c>
      <c r="I96" s="17">
        <v>8.34</v>
      </c>
      <c r="J96" s="17">
        <v>8.32</v>
      </c>
      <c r="K96" s="18">
        <f>((I96-5)/(G96-5))-1</f>
        <v>-7.479224376731286E-2</v>
      </c>
      <c r="L96" s="48">
        <f>((J96-5)/(H96-5))-1</f>
        <v>-4.8710601719197721E-2</v>
      </c>
    </row>
    <row r="97" spans="1:12" ht="15" customHeight="1" thickBot="1" x14ac:dyDescent="0.3">
      <c r="A97" s="5" t="s">
        <v>141</v>
      </c>
      <c r="B97" s="4" t="s">
        <v>162</v>
      </c>
      <c r="C97" s="15">
        <v>80</v>
      </c>
      <c r="D97" s="16" t="s">
        <v>163</v>
      </c>
      <c r="E97" s="17" t="s">
        <v>31</v>
      </c>
      <c r="F97" s="17" t="s">
        <v>47</v>
      </c>
      <c r="G97" s="17">
        <v>8.58</v>
      </c>
      <c r="H97" s="17">
        <v>8.52</v>
      </c>
      <c r="I97" s="17">
        <v>8.23</v>
      </c>
      <c r="J97" s="17">
        <v>8.32</v>
      </c>
      <c r="K97" s="18">
        <f>((I97-5)/(G97-5))-1</f>
        <v>-9.7765363128491489E-2</v>
      </c>
      <c r="L97" s="48">
        <f>((J97-5)/(H97-5))-1</f>
        <v>-5.6818181818181657E-2</v>
      </c>
    </row>
    <row r="98" spans="1:12" ht="15" customHeight="1" thickBot="1" x14ac:dyDescent="0.3">
      <c r="A98" s="5" t="s">
        <v>366</v>
      </c>
      <c r="B98" s="4" t="s">
        <v>369</v>
      </c>
      <c r="C98" s="15">
        <v>86</v>
      </c>
      <c r="D98" s="16" t="s">
        <v>370</v>
      </c>
      <c r="E98" s="17" t="s">
        <v>15</v>
      </c>
      <c r="F98" s="17"/>
      <c r="G98" s="17">
        <v>8.06</v>
      </c>
      <c r="H98" s="17">
        <v>8.1300000000000008</v>
      </c>
      <c r="I98" s="17">
        <v>8.3699999999999992</v>
      </c>
      <c r="J98" s="17">
        <v>8.31</v>
      </c>
      <c r="K98" s="18">
        <f>((I98-5)/(G98-5))-1</f>
        <v>0.1013071895424833</v>
      </c>
      <c r="L98" s="48">
        <f>((J98-5)/(H98-5))-1</f>
        <v>5.7507987220447143E-2</v>
      </c>
    </row>
    <row r="99" spans="1:12" ht="15" customHeight="1" thickBot="1" x14ac:dyDescent="0.3">
      <c r="A99" s="5" t="s">
        <v>309</v>
      </c>
      <c r="B99" s="4" t="s">
        <v>332</v>
      </c>
      <c r="C99" s="15">
        <v>85</v>
      </c>
      <c r="D99" s="16" t="s">
        <v>333</v>
      </c>
      <c r="E99" s="17" t="s">
        <v>15</v>
      </c>
      <c r="F99" s="17" t="s">
        <v>33</v>
      </c>
      <c r="G99" s="17">
        <v>8.31</v>
      </c>
      <c r="H99" s="17">
        <v>8.31</v>
      </c>
      <c r="I99" s="17">
        <v>8.33</v>
      </c>
      <c r="J99" s="17">
        <v>8.31</v>
      </c>
      <c r="K99" s="18">
        <f>((I99-5)/(G99-5))-1</f>
        <v>6.0422960725075026E-3</v>
      </c>
      <c r="L99" s="48">
        <f>((J99-5)/(H99-5))-1</f>
        <v>0</v>
      </c>
    </row>
    <row r="100" spans="1:12" ht="15" customHeight="1" thickBot="1" x14ac:dyDescent="0.3">
      <c r="A100" s="7" t="s">
        <v>106</v>
      </c>
      <c r="B100" s="6" t="s">
        <v>133</v>
      </c>
      <c r="C100" s="15">
        <v>84</v>
      </c>
      <c r="D100" s="16" t="s">
        <v>134</v>
      </c>
      <c r="E100" s="17" t="s">
        <v>28</v>
      </c>
      <c r="F100" s="17" t="s">
        <v>28</v>
      </c>
      <c r="G100" s="17">
        <v>8.24</v>
      </c>
      <c r="H100" s="17">
        <v>8.4</v>
      </c>
      <c r="I100" s="17">
        <v>8.08</v>
      </c>
      <c r="J100" s="17">
        <v>8.31</v>
      </c>
      <c r="K100" s="18">
        <f>((I100-5)/(G100-5))-1</f>
        <v>-4.9382716049382713E-2</v>
      </c>
      <c r="L100" s="48">
        <f>((J100-5)/(H100-5))-1</f>
        <v>-2.6470588235294024E-2</v>
      </c>
    </row>
    <row r="101" spans="1:12" ht="15" customHeight="1" thickBot="1" x14ac:dyDescent="0.3">
      <c r="A101" s="7" t="s">
        <v>366</v>
      </c>
      <c r="B101" s="6" t="s">
        <v>371</v>
      </c>
      <c r="C101" s="15">
        <v>88</v>
      </c>
      <c r="D101" s="16" t="s">
        <v>372</v>
      </c>
      <c r="E101" s="17" t="s">
        <v>6</v>
      </c>
      <c r="F101" s="17" t="s">
        <v>6</v>
      </c>
      <c r="G101" s="17">
        <v>8.06</v>
      </c>
      <c r="H101" s="17">
        <v>8.25</v>
      </c>
      <c r="I101" s="17">
        <v>8.14</v>
      </c>
      <c r="J101" s="17">
        <v>8.3000000000000007</v>
      </c>
      <c r="K101" s="18">
        <f>((I101-5)/(G101-5))-1</f>
        <v>2.6143790849673332E-2</v>
      </c>
      <c r="L101" s="48">
        <f>((J101-5)/(H101-5))-1</f>
        <v>1.5384615384615552E-2</v>
      </c>
    </row>
    <row r="102" spans="1:12" ht="15" customHeight="1" thickBot="1" x14ac:dyDescent="0.3">
      <c r="A102" s="5" t="s">
        <v>219</v>
      </c>
      <c r="B102" s="4" t="s">
        <v>245</v>
      </c>
      <c r="C102" s="15">
        <v>87</v>
      </c>
      <c r="D102" s="16" t="s">
        <v>246</v>
      </c>
      <c r="E102" s="17" t="s">
        <v>24</v>
      </c>
      <c r="F102" s="17" t="s">
        <v>24</v>
      </c>
      <c r="G102" s="17">
        <v>8.76</v>
      </c>
      <c r="H102" s="17">
        <v>8.44</v>
      </c>
      <c r="I102" s="17">
        <v>8.52</v>
      </c>
      <c r="J102" s="17">
        <v>8.3000000000000007</v>
      </c>
      <c r="K102" s="18">
        <f>((I102-5)/(G102-5))-1</f>
        <v>-6.3829787234042645E-2</v>
      </c>
      <c r="L102" s="48">
        <f>((J102-5)/(H102-5))-1</f>
        <v>-4.0697674418604279E-2</v>
      </c>
    </row>
    <row r="103" spans="1:12" ht="15" customHeight="1" thickBot="1" x14ac:dyDescent="0.3">
      <c r="A103" s="5" t="s">
        <v>180</v>
      </c>
      <c r="B103" s="4" t="s">
        <v>185</v>
      </c>
      <c r="C103" s="15">
        <v>89</v>
      </c>
      <c r="D103" s="16" t="s">
        <v>186</v>
      </c>
      <c r="E103" s="17" t="s">
        <v>66</v>
      </c>
      <c r="F103" s="17"/>
      <c r="G103" s="17">
        <v>7.8</v>
      </c>
      <c r="H103" s="17">
        <v>8.08</v>
      </c>
      <c r="I103" s="17">
        <v>8.14</v>
      </c>
      <c r="J103" s="17">
        <v>8.2899999999999991</v>
      </c>
      <c r="K103" s="18">
        <f>((I103-5)/(G103-5))-1</f>
        <v>0.12142857142857166</v>
      </c>
      <c r="L103" s="48">
        <f>((J103-5)/(H103-5))-1</f>
        <v>6.8181818181817899E-2</v>
      </c>
    </row>
    <row r="104" spans="1:12" ht="15" customHeight="1" thickBot="1" x14ac:dyDescent="0.3">
      <c r="A104" s="7" t="s">
        <v>309</v>
      </c>
      <c r="B104" s="6" t="s">
        <v>334</v>
      </c>
      <c r="C104" s="15">
        <v>92</v>
      </c>
      <c r="D104" s="16" t="s">
        <v>335</v>
      </c>
      <c r="E104" s="17" t="s">
        <v>29</v>
      </c>
      <c r="F104" s="17" t="s">
        <v>30</v>
      </c>
      <c r="G104" s="17">
        <v>8.25</v>
      </c>
      <c r="H104" s="17">
        <v>8.26</v>
      </c>
      <c r="I104" s="17">
        <v>8.3000000000000007</v>
      </c>
      <c r="J104" s="17">
        <v>8.2899999999999991</v>
      </c>
      <c r="K104" s="18">
        <f>((I104-5)/(G104-5))-1</f>
        <v>1.5384615384615552E-2</v>
      </c>
      <c r="L104" s="48">
        <f>((J104-5)/(H104-5))-1</f>
        <v>9.2024539877297862E-3</v>
      </c>
    </row>
    <row r="105" spans="1:12" ht="15" customHeight="1" thickBot="1" x14ac:dyDescent="0.3">
      <c r="A105" s="7" t="s">
        <v>247</v>
      </c>
      <c r="B105" s="6" t="s">
        <v>285</v>
      </c>
      <c r="C105" s="15">
        <v>91</v>
      </c>
      <c r="D105" s="16" t="s">
        <v>286</v>
      </c>
      <c r="E105" s="17" t="s">
        <v>50</v>
      </c>
      <c r="F105" s="17"/>
      <c r="G105" s="17">
        <v>8.33</v>
      </c>
      <c r="H105" s="17">
        <v>8.33</v>
      </c>
      <c r="I105" s="17">
        <v>8.26</v>
      </c>
      <c r="J105" s="17">
        <v>8.2899999999999991</v>
      </c>
      <c r="K105" s="18">
        <f>((I105-5)/(G105-5))-1</f>
        <v>-2.1021021021021102E-2</v>
      </c>
      <c r="L105" s="48">
        <f>((J105-5)/(H105-5))-1</f>
        <v>-1.2012012012012296E-2</v>
      </c>
    </row>
    <row r="106" spans="1:12" ht="15" customHeight="1" thickBot="1" x14ac:dyDescent="0.3">
      <c r="A106" s="5" t="s">
        <v>247</v>
      </c>
      <c r="B106" s="4" t="s">
        <v>283</v>
      </c>
      <c r="C106" s="15">
        <v>90</v>
      </c>
      <c r="D106" s="16" t="s">
        <v>284</v>
      </c>
      <c r="E106" s="17" t="s">
        <v>65</v>
      </c>
      <c r="F106" s="17"/>
      <c r="G106" s="17">
        <v>8.36</v>
      </c>
      <c r="H106" s="17">
        <v>8.35</v>
      </c>
      <c r="I106" s="17">
        <v>8.26</v>
      </c>
      <c r="J106" s="17">
        <v>8.2899999999999991</v>
      </c>
      <c r="K106" s="18">
        <f>((I106-5)/(G106-5))-1</f>
        <v>-2.9761904761904656E-2</v>
      </c>
      <c r="L106" s="48">
        <f>((J106-5)/(H106-5))-1</f>
        <v>-1.7910447761194215E-2</v>
      </c>
    </row>
    <row r="107" spans="1:12" ht="15" customHeight="1" thickBot="1" x14ac:dyDescent="0.3">
      <c r="A107" s="5" t="s">
        <v>309</v>
      </c>
      <c r="B107" s="4" t="s">
        <v>336</v>
      </c>
      <c r="C107" s="15">
        <v>93</v>
      </c>
      <c r="D107" s="16" t="s">
        <v>337</v>
      </c>
      <c r="E107" s="17" t="s">
        <v>31</v>
      </c>
      <c r="F107" s="17" t="s">
        <v>31</v>
      </c>
      <c r="G107" s="17">
        <v>8.51</v>
      </c>
      <c r="H107" s="17">
        <v>8.44</v>
      </c>
      <c r="I107" s="17">
        <v>8.25</v>
      </c>
      <c r="J107" s="17">
        <v>8.2899999999999991</v>
      </c>
      <c r="K107" s="18">
        <f>((I107-5)/(G107-5))-1</f>
        <v>-7.407407407407407E-2</v>
      </c>
      <c r="L107" s="48">
        <f>((J107-5)/(H107-5))-1</f>
        <v>-4.3604651162790775E-2</v>
      </c>
    </row>
    <row r="108" spans="1:12" ht="15" customHeight="1" thickBot="1" x14ac:dyDescent="0.3">
      <c r="A108" s="5" t="s">
        <v>247</v>
      </c>
      <c r="B108" s="4" t="s">
        <v>287</v>
      </c>
      <c r="C108" s="15">
        <v>94</v>
      </c>
      <c r="D108" s="16" t="s">
        <v>288</v>
      </c>
      <c r="E108" s="17" t="s">
        <v>4</v>
      </c>
      <c r="F108" s="17"/>
      <c r="G108" s="17">
        <v>8.66</v>
      </c>
      <c r="H108" s="17">
        <v>8.3800000000000008</v>
      </c>
      <c r="I108" s="17">
        <v>8.5</v>
      </c>
      <c r="J108" s="17">
        <v>8.2799999999999994</v>
      </c>
      <c r="K108" s="18">
        <f>((I108-5)/(G108-5))-1</f>
        <v>-4.3715846994535568E-2</v>
      </c>
      <c r="L108" s="48">
        <f>((J108-5)/(H108-5))-1</f>
        <v>-2.958579881656842E-2</v>
      </c>
    </row>
    <row r="109" spans="1:12" ht="15" customHeight="1" thickBot="1" x14ac:dyDescent="0.3">
      <c r="A109" s="7" t="s">
        <v>309</v>
      </c>
      <c r="B109" s="6" t="s">
        <v>338</v>
      </c>
      <c r="C109" s="15">
        <v>95</v>
      </c>
      <c r="D109" s="16" t="s">
        <v>339</v>
      </c>
      <c r="E109" s="17" t="s">
        <v>15</v>
      </c>
      <c r="F109" s="17"/>
      <c r="G109" s="17">
        <v>8.48</v>
      </c>
      <c r="H109" s="17">
        <v>8.3800000000000008</v>
      </c>
      <c r="I109" s="17">
        <v>8.31</v>
      </c>
      <c r="J109" s="17">
        <v>8.2799999999999994</v>
      </c>
      <c r="K109" s="18">
        <f>((I109-5)/(G109-5))-1</f>
        <v>-4.8850574712643646E-2</v>
      </c>
      <c r="L109" s="48">
        <f>((J109-5)/(H109-5))-1</f>
        <v>-2.958579881656842E-2</v>
      </c>
    </row>
    <row r="110" spans="1:12" ht="15" customHeight="1" thickBot="1" x14ac:dyDescent="0.3">
      <c r="A110" s="5" t="s">
        <v>366</v>
      </c>
      <c r="B110" s="4" t="s">
        <v>373</v>
      </c>
      <c r="C110" s="15">
        <v>98</v>
      </c>
      <c r="D110" s="16" t="s">
        <v>374</v>
      </c>
      <c r="E110" s="17" t="s">
        <v>15</v>
      </c>
      <c r="F110" s="17" t="s">
        <v>33</v>
      </c>
      <c r="G110" s="17">
        <v>7.88</v>
      </c>
      <c r="H110" s="17">
        <v>8.1</v>
      </c>
      <c r="I110" s="17">
        <v>8.17</v>
      </c>
      <c r="J110" s="17">
        <v>8.27</v>
      </c>
      <c r="K110" s="18">
        <f>((I110-5)/(G110-5))-1</f>
        <v>0.10069444444444442</v>
      </c>
      <c r="L110" s="48">
        <f>((J110-5)/(H110-5))-1</f>
        <v>5.4838709677419439E-2</v>
      </c>
    </row>
    <row r="111" spans="1:12" ht="15" customHeight="1" thickBot="1" x14ac:dyDescent="0.3">
      <c r="A111" s="7" t="s">
        <v>141</v>
      </c>
      <c r="B111" s="6" t="s">
        <v>164</v>
      </c>
      <c r="C111" s="15">
        <v>96</v>
      </c>
      <c r="D111" s="16" t="s">
        <v>165</v>
      </c>
      <c r="E111" s="17" t="s">
        <v>2</v>
      </c>
      <c r="F111" s="17"/>
      <c r="G111" s="17">
        <v>8.14</v>
      </c>
      <c r="H111" s="17">
        <v>8.2899999999999991</v>
      </c>
      <c r="I111" s="17">
        <v>8.1</v>
      </c>
      <c r="J111" s="17">
        <v>8.27</v>
      </c>
      <c r="K111" s="18">
        <f>((I111-5)/(G111-5))-1</f>
        <v>-1.2738853503185044E-2</v>
      </c>
      <c r="L111" s="48">
        <f>((J111-5)/(H111-5))-1</f>
        <v>-6.0790273556229346E-3</v>
      </c>
    </row>
    <row r="112" spans="1:12" ht="15" customHeight="1" thickBot="1" x14ac:dyDescent="0.3">
      <c r="A112" s="7" t="s">
        <v>247</v>
      </c>
      <c r="B112" s="6" t="s">
        <v>289</v>
      </c>
      <c r="C112" s="15">
        <v>97</v>
      </c>
      <c r="D112" s="16" t="s">
        <v>290</v>
      </c>
      <c r="E112" s="17" t="s">
        <v>46</v>
      </c>
      <c r="F112" s="17"/>
      <c r="G112" s="17">
        <v>8.3000000000000007</v>
      </c>
      <c r="H112" s="17">
        <v>8.33</v>
      </c>
      <c r="I112" s="17">
        <v>8.1999999999999993</v>
      </c>
      <c r="J112" s="17">
        <v>8.27</v>
      </c>
      <c r="K112" s="18">
        <f>((I112-5)/(G112-5))-1</f>
        <v>-3.030303030303072E-2</v>
      </c>
      <c r="L112" s="48">
        <f>((J112-5)/(H112-5))-1</f>
        <v>-1.8018018018018167E-2</v>
      </c>
    </row>
    <row r="113" spans="1:12" ht="15" customHeight="1" thickBot="1" x14ac:dyDescent="0.3">
      <c r="A113" s="5" t="s">
        <v>309</v>
      </c>
      <c r="B113" s="4" t="s">
        <v>340</v>
      </c>
      <c r="C113" s="15">
        <v>101</v>
      </c>
      <c r="D113" s="16" t="s">
        <v>341</v>
      </c>
      <c r="E113" s="17" t="s">
        <v>12</v>
      </c>
      <c r="F113" s="17" t="s">
        <v>12</v>
      </c>
      <c r="G113" s="17">
        <v>8.2899999999999991</v>
      </c>
      <c r="H113" s="17">
        <v>8.25</v>
      </c>
      <c r="I113" s="17">
        <v>8.2899999999999991</v>
      </c>
      <c r="J113" s="17">
        <v>8.26</v>
      </c>
      <c r="K113" s="18">
        <f>((I113-5)/(G113-5))-1</f>
        <v>0</v>
      </c>
      <c r="L113" s="48">
        <f>((J113-5)/(H113-5))-1</f>
        <v>3.0769230769229772E-3</v>
      </c>
    </row>
    <row r="114" spans="1:12" ht="15" customHeight="1" thickBot="1" x14ac:dyDescent="0.3">
      <c r="A114" s="7" t="s">
        <v>180</v>
      </c>
      <c r="B114" s="6" t="s">
        <v>187</v>
      </c>
      <c r="C114" s="15">
        <v>99</v>
      </c>
      <c r="D114" s="16" t="s">
        <v>188</v>
      </c>
      <c r="E114" s="17" t="s">
        <v>10</v>
      </c>
      <c r="F114" s="17" t="s">
        <v>36</v>
      </c>
      <c r="G114" s="17">
        <v>8.26</v>
      </c>
      <c r="H114" s="17">
        <v>8.26</v>
      </c>
      <c r="I114" s="17">
        <v>8.25</v>
      </c>
      <c r="J114" s="17">
        <v>8.26</v>
      </c>
      <c r="K114" s="18">
        <f>((I114-5)/(G114-5))-1</f>
        <v>-3.0674846625766694E-3</v>
      </c>
      <c r="L114" s="48">
        <f>((J114-5)/(H114-5))-1</f>
        <v>0</v>
      </c>
    </row>
    <row r="115" spans="1:12" ht="15" customHeight="1" thickBot="1" x14ac:dyDescent="0.3">
      <c r="A115" s="5" t="s">
        <v>247</v>
      </c>
      <c r="B115" s="4" t="s">
        <v>291</v>
      </c>
      <c r="C115" s="15">
        <v>100</v>
      </c>
      <c r="D115" s="16" t="s">
        <v>292</v>
      </c>
      <c r="E115" s="17" t="s">
        <v>57</v>
      </c>
      <c r="F115" s="17" t="s">
        <v>57</v>
      </c>
      <c r="G115" s="17">
        <v>8.4499999999999993</v>
      </c>
      <c r="H115" s="17">
        <v>8.36</v>
      </c>
      <c r="I115" s="17">
        <v>8.2799999999999994</v>
      </c>
      <c r="J115" s="17">
        <v>8.26</v>
      </c>
      <c r="K115" s="18">
        <f>((I115-5)/(G115-5))-1</f>
        <v>-4.9275362318840554E-2</v>
      </c>
      <c r="L115" s="48">
        <f>((J115-5)/(H115-5))-1</f>
        <v>-2.9761904761904656E-2</v>
      </c>
    </row>
    <row r="116" spans="1:12" ht="15" customHeight="1" thickBot="1" x14ac:dyDescent="0.3">
      <c r="A116" s="5" t="s">
        <v>180</v>
      </c>
      <c r="B116" s="4" t="s">
        <v>189</v>
      </c>
      <c r="C116" s="15">
        <v>102</v>
      </c>
      <c r="D116" s="16" t="s">
        <v>190</v>
      </c>
      <c r="E116" s="17" t="s">
        <v>24</v>
      </c>
      <c r="F116" s="17"/>
      <c r="G116" s="17">
        <v>7.98</v>
      </c>
      <c r="H116" s="17">
        <v>8.15</v>
      </c>
      <c r="I116" s="17">
        <v>8.15</v>
      </c>
      <c r="J116" s="17">
        <v>8.25</v>
      </c>
      <c r="K116" s="18">
        <f>((I116-5)/(G116-5))-1</f>
        <v>5.7046979865771785E-2</v>
      </c>
      <c r="L116" s="48">
        <f>((J116-5)/(H116-5))-1</f>
        <v>3.1746031746031633E-2</v>
      </c>
    </row>
    <row r="117" spans="1:12" ht="15" customHeight="1" thickBot="1" x14ac:dyDescent="0.3">
      <c r="A117" s="7" t="s">
        <v>180</v>
      </c>
      <c r="B117" s="6" t="s">
        <v>191</v>
      </c>
      <c r="C117" s="15">
        <v>103</v>
      </c>
      <c r="D117" s="16" t="s">
        <v>192</v>
      </c>
      <c r="E117" s="17" t="s">
        <v>2</v>
      </c>
      <c r="F117" s="17"/>
      <c r="G117" s="17">
        <v>8.02</v>
      </c>
      <c r="H117" s="17">
        <v>8.17</v>
      </c>
      <c r="I117" s="17">
        <v>8.14</v>
      </c>
      <c r="J117" s="17">
        <v>8.25</v>
      </c>
      <c r="K117" s="18">
        <f>((I117-5)/(G117-5))-1</f>
        <v>3.9735099337748769E-2</v>
      </c>
      <c r="L117" s="48">
        <f>((J117-5)/(H117-5))-1</f>
        <v>2.5236593059936974E-2</v>
      </c>
    </row>
    <row r="118" spans="1:12" ht="15" customHeight="1" thickBot="1" x14ac:dyDescent="0.3">
      <c r="A118" s="7" t="s">
        <v>247</v>
      </c>
      <c r="B118" s="6" t="s">
        <v>293</v>
      </c>
      <c r="C118" s="15">
        <v>104</v>
      </c>
      <c r="D118" s="16" t="s">
        <v>294</v>
      </c>
      <c r="E118" s="17" t="s">
        <v>31</v>
      </c>
      <c r="F118" s="17" t="s">
        <v>31</v>
      </c>
      <c r="G118" s="17">
        <v>8.59</v>
      </c>
      <c r="H118" s="17">
        <v>8.36</v>
      </c>
      <c r="I118" s="17">
        <v>8.4</v>
      </c>
      <c r="J118" s="17">
        <v>8.25</v>
      </c>
      <c r="K118" s="18">
        <f>((I118-5)/(G118-5))-1</f>
        <v>-5.2924791086350842E-2</v>
      </c>
      <c r="L118" s="48">
        <f>((J118-5)/(H118-5))-1</f>
        <v>-3.2738095238095122E-2</v>
      </c>
    </row>
    <row r="119" spans="1:12" ht="15" customHeight="1" thickBot="1" x14ac:dyDescent="0.3">
      <c r="A119" s="7" t="s">
        <v>366</v>
      </c>
      <c r="B119" s="6" t="s">
        <v>375</v>
      </c>
      <c r="C119" s="15">
        <v>107</v>
      </c>
      <c r="D119" s="16" t="s">
        <v>376</v>
      </c>
      <c r="E119" s="17" t="s">
        <v>9</v>
      </c>
      <c r="F119" s="17"/>
      <c r="G119" s="17">
        <v>8.0299999999999994</v>
      </c>
      <c r="H119" s="17">
        <v>8.1199999999999992</v>
      </c>
      <c r="I119" s="17">
        <v>8.2200000000000006</v>
      </c>
      <c r="J119" s="17">
        <v>8.24</v>
      </c>
      <c r="K119" s="18">
        <f>((I119-5)/(G119-5))-1</f>
        <v>6.2706270627063132E-2</v>
      </c>
      <c r="L119" s="48">
        <f>((J119-5)/(H119-5))-1</f>
        <v>3.8461538461538769E-2</v>
      </c>
    </row>
    <row r="120" spans="1:12" ht="15" customHeight="1" thickBot="1" x14ac:dyDescent="0.3">
      <c r="A120" s="7" t="s">
        <v>309</v>
      </c>
      <c r="B120" s="6" t="s">
        <v>342</v>
      </c>
      <c r="C120" s="15">
        <v>106</v>
      </c>
      <c r="D120" s="16" t="s">
        <v>343</v>
      </c>
      <c r="E120" s="17" t="s">
        <v>31</v>
      </c>
      <c r="F120" s="17" t="s">
        <v>31</v>
      </c>
      <c r="G120" s="17">
        <v>8.2799999999999994</v>
      </c>
      <c r="H120" s="17">
        <v>8.32</v>
      </c>
      <c r="I120" s="17">
        <v>8.15</v>
      </c>
      <c r="J120" s="17">
        <v>8.24</v>
      </c>
      <c r="K120" s="18">
        <f>((I120-5)/(G120-5))-1</f>
        <v>-3.9634146341463117E-2</v>
      </c>
      <c r="L120" s="48">
        <f>((J120-5)/(H120-5))-1</f>
        <v>-2.4096385542168641E-2</v>
      </c>
    </row>
    <row r="121" spans="1:12" ht="15" customHeight="1" thickBot="1" x14ac:dyDescent="0.3">
      <c r="A121" s="5" t="s">
        <v>106</v>
      </c>
      <c r="B121" s="4" t="s">
        <v>135</v>
      </c>
      <c r="C121" s="15">
        <v>105</v>
      </c>
      <c r="D121" s="16" t="s">
        <v>136</v>
      </c>
      <c r="E121" s="17" t="s">
        <v>15</v>
      </c>
      <c r="F121" s="17" t="s">
        <v>37</v>
      </c>
      <c r="G121" s="17">
        <v>8.41</v>
      </c>
      <c r="H121" s="17">
        <v>8.42</v>
      </c>
      <c r="I121" s="17">
        <v>8.1199999999999992</v>
      </c>
      <c r="J121" s="17">
        <v>8.24</v>
      </c>
      <c r="K121" s="18">
        <f>((I121-5)/(G121-5))-1</f>
        <v>-8.5043988269794979E-2</v>
      </c>
      <c r="L121" s="48">
        <f>((J121-5)/(H121-5))-1</f>
        <v>-5.2631578947368363E-2</v>
      </c>
    </row>
    <row r="122" spans="1:12" ht="15" customHeight="1" thickBot="1" x14ac:dyDescent="0.3">
      <c r="A122" s="5" t="s">
        <v>180</v>
      </c>
      <c r="B122" s="4" t="s">
        <v>193</v>
      </c>
      <c r="C122" s="15">
        <v>109</v>
      </c>
      <c r="D122" s="16" t="s">
        <v>194</v>
      </c>
      <c r="E122" s="17" t="s">
        <v>68</v>
      </c>
      <c r="F122" s="17"/>
      <c r="G122" s="17">
        <v>8.19</v>
      </c>
      <c r="H122" s="17">
        <v>8.23</v>
      </c>
      <c r="I122" s="17">
        <v>8.18</v>
      </c>
      <c r="J122" s="17">
        <v>8.23</v>
      </c>
      <c r="K122" s="18">
        <f>((I122-5)/(G122-5))-1</f>
        <v>-3.1347962382444194E-3</v>
      </c>
      <c r="L122" s="48">
        <f>((J122-5)/(H122-5))-1</f>
        <v>0</v>
      </c>
    </row>
    <row r="123" spans="1:12" ht="15" customHeight="1" thickBot="1" x14ac:dyDescent="0.3">
      <c r="A123" s="7" t="s">
        <v>106</v>
      </c>
      <c r="B123" s="6" t="s">
        <v>137</v>
      </c>
      <c r="C123" s="15">
        <v>108</v>
      </c>
      <c r="D123" s="16" t="s">
        <v>138</v>
      </c>
      <c r="E123" s="17" t="s">
        <v>2</v>
      </c>
      <c r="F123" s="17"/>
      <c r="G123" s="17">
        <v>8.4</v>
      </c>
      <c r="H123" s="17">
        <v>8.41</v>
      </c>
      <c r="I123" s="17">
        <v>8.1</v>
      </c>
      <c r="J123" s="17">
        <v>8.23</v>
      </c>
      <c r="K123" s="18">
        <f>((I123-5)/(G123-5))-1</f>
        <v>-8.82352941176473E-2</v>
      </c>
      <c r="L123" s="48">
        <f>((J123-5)/(H123-5))-1</f>
        <v>-5.2785923753665642E-2</v>
      </c>
    </row>
    <row r="124" spans="1:12" ht="15" customHeight="1" thickBot="1" x14ac:dyDescent="0.3">
      <c r="A124" s="7" t="s">
        <v>309</v>
      </c>
      <c r="B124" s="6" t="s">
        <v>346</v>
      </c>
      <c r="C124" s="15">
        <v>112</v>
      </c>
      <c r="D124" s="16" t="s">
        <v>347</v>
      </c>
      <c r="E124" s="17" t="s">
        <v>37</v>
      </c>
      <c r="F124" s="17" t="s">
        <v>37</v>
      </c>
      <c r="G124" s="17">
        <v>8.32</v>
      </c>
      <c r="H124" s="17">
        <v>8.25</v>
      </c>
      <c r="I124" s="17">
        <v>8.26</v>
      </c>
      <c r="J124" s="17">
        <v>8.2200000000000006</v>
      </c>
      <c r="K124" s="18">
        <f>((I124-5)/(G124-5))-1</f>
        <v>-1.807228915662662E-2</v>
      </c>
      <c r="L124" s="48">
        <f>((J124-5)/(H124-5))-1</f>
        <v>-9.2307692307690425E-3</v>
      </c>
    </row>
    <row r="125" spans="1:12" ht="15" customHeight="1" thickBot="1" x14ac:dyDescent="0.3">
      <c r="A125" s="7" t="s">
        <v>180</v>
      </c>
      <c r="B125" s="6" t="s">
        <v>195</v>
      </c>
      <c r="C125" s="15">
        <v>110</v>
      </c>
      <c r="D125" s="16" t="s">
        <v>196</v>
      </c>
      <c r="E125" s="17" t="s">
        <v>10</v>
      </c>
      <c r="F125" s="17" t="s">
        <v>11</v>
      </c>
      <c r="G125" s="17">
        <v>8.31</v>
      </c>
      <c r="H125" s="17">
        <v>8.27</v>
      </c>
      <c r="I125" s="17">
        <v>8.23</v>
      </c>
      <c r="J125" s="17">
        <v>8.2200000000000006</v>
      </c>
      <c r="K125" s="18">
        <f>((I125-5)/(G125-5))-1</f>
        <v>-2.4169184290030232E-2</v>
      </c>
      <c r="L125" s="48">
        <f>((J125-5)/(H125-5))-1</f>
        <v>-1.529051987767549E-2</v>
      </c>
    </row>
    <row r="126" spans="1:12" ht="15" customHeight="1" thickBot="1" x14ac:dyDescent="0.3">
      <c r="A126" s="5" t="s">
        <v>309</v>
      </c>
      <c r="B126" s="4" t="s">
        <v>344</v>
      </c>
      <c r="C126" s="15">
        <v>111</v>
      </c>
      <c r="D126" s="16" t="s">
        <v>345</v>
      </c>
      <c r="E126" s="17" t="s">
        <v>52</v>
      </c>
      <c r="F126" s="17" t="s">
        <v>52</v>
      </c>
      <c r="G126" s="17">
        <v>8.6199999999999992</v>
      </c>
      <c r="H126" s="17">
        <v>8.4499999999999993</v>
      </c>
      <c r="I126" s="17">
        <v>8.25</v>
      </c>
      <c r="J126" s="17">
        <v>8.2200000000000006</v>
      </c>
      <c r="K126" s="18">
        <f>((I126-5)/(G126-5))-1</f>
        <v>-0.10220994475138101</v>
      </c>
      <c r="L126" s="48">
        <f>((J126-5)/(H126-5))-1</f>
        <v>-6.6666666666666319E-2</v>
      </c>
    </row>
    <row r="127" spans="1:12" ht="15" customHeight="1" thickBot="1" x14ac:dyDescent="0.3">
      <c r="A127" s="5" t="s">
        <v>247</v>
      </c>
      <c r="B127" s="4" t="s">
        <v>295</v>
      </c>
      <c r="C127" s="15">
        <v>113</v>
      </c>
      <c r="D127" s="16" t="s">
        <v>296</v>
      </c>
      <c r="E127" s="17" t="s">
        <v>7</v>
      </c>
      <c r="F127" s="17"/>
      <c r="G127" s="17">
        <v>7.98</v>
      </c>
      <c r="H127" s="17">
        <v>8.2100000000000009</v>
      </c>
      <c r="I127" s="17">
        <v>7.97</v>
      </c>
      <c r="J127" s="17">
        <v>8.2100000000000009</v>
      </c>
      <c r="K127" s="18">
        <f>((I127-5)/(G127-5))-1</f>
        <v>-3.3557046979868499E-3</v>
      </c>
      <c r="L127" s="48">
        <f>((J127-5)/(H127-5))-1</f>
        <v>0</v>
      </c>
    </row>
    <row r="128" spans="1:12" ht="15" customHeight="1" thickBot="1" x14ac:dyDescent="0.3">
      <c r="A128" s="5" t="s">
        <v>180</v>
      </c>
      <c r="B128" s="4" t="s">
        <v>197</v>
      </c>
      <c r="C128" s="15">
        <v>115</v>
      </c>
      <c r="D128" s="16" t="s">
        <v>198</v>
      </c>
      <c r="E128" s="17" t="s">
        <v>10</v>
      </c>
      <c r="F128" s="17" t="s">
        <v>63</v>
      </c>
      <c r="G128" s="17">
        <v>8.0299999999999994</v>
      </c>
      <c r="H128" s="17">
        <v>8.1300000000000008</v>
      </c>
      <c r="I128" s="17">
        <v>8.15</v>
      </c>
      <c r="J128" s="17">
        <v>8.1999999999999993</v>
      </c>
      <c r="K128" s="18">
        <f>((I128-5)/(G128-5))-1</f>
        <v>3.9603960396039861E-2</v>
      </c>
      <c r="L128" s="48">
        <f>((J128-5)/(H128-5))-1</f>
        <v>2.2364217252395679E-2</v>
      </c>
    </row>
    <row r="129" spans="1:12" ht="15" customHeight="1" thickBot="1" x14ac:dyDescent="0.3">
      <c r="A129" s="7" t="s">
        <v>180</v>
      </c>
      <c r="B129" s="6" t="s">
        <v>199</v>
      </c>
      <c r="C129" s="15">
        <v>116</v>
      </c>
      <c r="D129" s="16" t="s">
        <v>200</v>
      </c>
      <c r="E129" s="17" t="s">
        <v>10</v>
      </c>
      <c r="F129" s="17" t="s">
        <v>36</v>
      </c>
      <c r="G129" s="17">
        <v>8.41</v>
      </c>
      <c r="H129" s="17">
        <v>8.33</v>
      </c>
      <c r="I129" s="17">
        <v>8.19</v>
      </c>
      <c r="J129" s="17">
        <v>8.1999999999999993</v>
      </c>
      <c r="K129" s="18">
        <f>((I129-5)/(G129-5))-1</f>
        <v>-6.4516129032258229E-2</v>
      </c>
      <c r="L129" s="48">
        <f>((J129-5)/(H129-5))-1</f>
        <v>-3.9039039039039269E-2</v>
      </c>
    </row>
    <row r="130" spans="1:12" ht="15" customHeight="1" thickBot="1" x14ac:dyDescent="0.3">
      <c r="A130" s="5" t="s">
        <v>141</v>
      </c>
      <c r="B130" s="4" t="s">
        <v>166</v>
      </c>
      <c r="C130" s="15">
        <v>114</v>
      </c>
      <c r="D130" s="16" t="s">
        <v>167</v>
      </c>
      <c r="E130" s="17" t="s">
        <v>17</v>
      </c>
      <c r="F130" s="17"/>
      <c r="G130" s="17">
        <v>8.57</v>
      </c>
      <c r="H130" s="17">
        <v>8.44</v>
      </c>
      <c r="I130" s="17">
        <v>8.17</v>
      </c>
      <c r="J130" s="17">
        <v>8.1999999999999993</v>
      </c>
      <c r="K130" s="18">
        <f>((I130-5)/(G130-5))-1</f>
        <v>-0.11204481792717091</v>
      </c>
      <c r="L130" s="48">
        <f>((J130-5)/(H130-5))-1</f>
        <v>-6.976744186046524E-2</v>
      </c>
    </row>
    <row r="131" spans="1:12" ht="15" customHeight="1" thickBot="1" x14ac:dyDescent="0.3">
      <c r="A131" s="5" t="s">
        <v>366</v>
      </c>
      <c r="B131" s="4" t="s">
        <v>377</v>
      </c>
      <c r="C131" s="15">
        <v>119</v>
      </c>
      <c r="D131" s="16" t="s">
        <v>378</v>
      </c>
      <c r="E131" s="17" t="s">
        <v>9</v>
      </c>
      <c r="F131" s="17"/>
      <c r="G131" s="17">
        <v>7.98</v>
      </c>
      <c r="H131" s="17">
        <v>8.14</v>
      </c>
      <c r="I131" s="17">
        <v>8.07</v>
      </c>
      <c r="J131" s="17">
        <v>8.19</v>
      </c>
      <c r="K131" s="18">
        <f>((I131-5)/(G131-5))-1</f>
        <v>3.0201342281879207E-2</v>
      </c>
      <c r="L131" s="48">
        <f>((J131-5)/(H131-5))-1</f>
        <v>1.5923566878980555E-2</v>
      </c>
    </row>
    <row r="132" spans="1:12" ht="15" customHeight="1" thickBot="1" x14ac:dyDescent="0.3">
      <c r="A132" s="7" t="s">
        <v>141</v>
      </c>
      <c r="B132" s="6" t="s">
        <v>168</v>
      </c>
      <c r="C132" s="15">
        <v>117</v>
      </c>
      <c r="D132" s="16" t="s">
        <v>169</v>
      </c>
      <c r="E132" s="17" t="s">
        <v>43</v>
      </c>
      <c r="F132" s="17" t="s">
        <v>43</v>
      </c>
      <c r="G132" s="17">
        <v>8.34</v>
      </c>
      <c r="H132" s="17">
        <v>8.33</v>
      </c>
      <c r="I132" s="17">
        <v>8.1</v>
      </c>
      <c r="J132" s="17">
        <v>8.19</v>
      </c>
      <c r="K132" s="18">
        <f>((I132-5)/(G132-5))-1</f>
        <v>-7.1856287425149823E-2</v>
      </c>
      <c r="L132" s="48">
        <f>((J132-5)/(H132-5))-1</f>
        <v>-4.2042042042042205E-2</v>
      </c>
    </row>
    <row r="133" spans="1:12" ht="15" customHeight="1" thickBot="1" x14ac:dyDescent="0.3">
      <c r="A133" s="7" t="s">
        <v>247</v>
      </c>
      <c r="B133" s="6" t="s">
        <v>297</v>
      </c>
      <c r="C133" s="15">
        <v>118</v>
      </c>
      <c r="D133" s="16" t="s">
        <v>298</v>
      </c>
      <c r="E133" s="17" t="s">
        <v>4</v>
      </c>
      <c r="F133" s="17"/>
      <c r="G133" s="17">
        <v>8.4700000000000006</v>
      </c>
      <c r="H133" s="17">
        <v>8.44</v>
      </c>
      <c r="I133" s="17">
        <v>8.0500000000000007</v>
      </c>
      <c r="J133" s="17">
        <v>8.19</v>
      </c>
      <c r="K133" s="18">
        <f>((I133-5)/(G133-5))-1</f>
        <v>-0.12103746397694515</v>
      </c>
      <c r="L133" s="48">
        <f>((J133-5)/(H133-5))-1</f>
        <v>-7.2674418604651181E-2</v>
      </c>
    </row>
    <row r="134" spans="1:12" ht="15" customHeight="1" thickBot="1" x14ac:dyDescent="0.3">
      <c r="A134" s="5" t="s">
        <v>180</v>
      </c>
      <c r="B134" s="4" t="s">
        <v>201</v>
      </c>
      <c r="C134" s="15">
        <v>120</v>
      </c>
      <c r="D134" s="16" t="s">
        <v>202</v>
      </c>
      <c r="E134" s="17" t="s">
        <v>40</v>
      </c>
      <c r="F134" s="17"/>
      <c r="G134" s="17">
        <v>8</v>
      </c>
      <c r="H134" s="17">
        <v>8.18</v>
      </c>
      <c r="I134" s="17">
        <v>8</v>
      </c>
      <c r="J134" s="17">
        <v>8.18</v>
      </c>
      <c r="K134" s="18">
        <f>((I134-5)/(G134-5))-1</f>
        <v>0</v>
      </c>
      <c r="L134" s="48">
        <f>((J134-5)/(H134-5))-1</f>
        <v>0</v>
      </c>
    </row>
    <row r="135" spans="1:12" ht="15" customHeight="1" thickBot="1" x14ac:dyDescent="0.3">
      <c r="A135" s="7" t="s">
        <v>309</v>
      </c>
      <c r="B135" s="6" t="s">
        <v>350</v>
      </c>
      <c r="C135" s="15">
        <v>123</v>
      </c>
      <c r="D135" s="16" t="s">
        <v>351</v>
      </c>
      <c r="E135" s="17" t="s">
        <v>58</v>
      </c>
      <c r="F135" s="17" t="s">
        <v>58</v>
      </c>
      <c r="G135" s="17">
        <v>8</v>
      </c>
      <c r="H135" s="17">
        <v>8.2100000000000009</v>
      </c>
      <c r="I135" s="17">
        <v>7.94</v>
      </c>
      <c r="J135" s="17">
        <v>8.18</v>
      </c>
      <c r="K135" s="18">
        <f>((I135-5)/(G135-5))-1</f>
        <v>-1.9999999999999907E-2</v>
      </c>
      <c r="L135" s="48">
        <f>((J135-5)/(H135-5))-1</f>
        <v>-9.3457943925236986E-3</v>
      </c>
    </row>
    <row r="136" spans="1:12" ht="15" customHeight="1" thickBot="1" x14ac:dyDescent="0.3">
      <c r="A136" s="5" t="s">
        <v>309</v>
      </c>
      <c r="B136" s="4" t="s">
        <v>348</v>
      </c>
      <c r="C136" s="15">
        <v>122</v>
      </c>
      <c r="D136" s="16" t="s">
        <v>349</v>
      </c>
      <c r="E136" s="17" t="s">
        <v>33</v>
      </c>
      <c r="F136" s="17" t="s">
        <v>33</v>
      </c>
      <c r="G136" s="17">
        <v>8.17</v>
      </c>
      <c r="H136" s="17">
        <v>8.26</v>
      </c>
      <c r="I136" s="17">
        <v>8.0299999999999994</v>
      </c>
      <c r="J136" s="17">
        <v>8.18</v>
      </c>
      <c r="K136" s="18">
        <f>((I136-5)/(G136-5))-1</f>
        <v>-4.4164037854889759E-2</v>
      </c>
      <c r="L136" s="48">
        <f>((J136-5)/(H136-5))-1</f>
        <v>-2.4539877300613466E-2</v>
      </c>
    </row>
    <row r="137" spans="1:12" ht="15" customHeight="1" thickBot="1" x14ac:dyDescent="0.3">
      <c r="A137" s="5" t="s">
        <v>247</v>
      </c>
      <c r="B137" s="4" t="s">
        <v>299</v>
      </c>
      <c r="C137" s="15">
        <v>121</v>
      </c>
      <c r="D137" s="16" t="s">
        <v>300</v>
      </c>
      <c r="E137" s="17" t="s">
        <v>2</v>
      </c>
      <c r="F137" s="17"/>
      <c r="G137" s="17">
        <v>8.44</v>
      </c>
      <c r="H137" s="17">
        <v>8.34</v>
      </c>
      <c r="I137" s="17">
        <v>8.17</v>
      </c>
      <c r="J137" s="17">
        <v>8.18</v>
      </c>
      <c r="K137" s="18">
        <f>((I137-5)/(G137-5))-1</f>
        <v>-7.8488372093023173E-2</v>
      </c>
      <c r="L137" s="48">
        <f>((J137-5)/(H137-5))-1</f>
        <v>-4.7904191616766512E-2</v>
      </c>
    </row>
    <row r="138" spans="1:12" ht="15" customHeight="1" thickBot="1" x14ac:dyDescent="0.3">
      <c r="A138" s="7" t="s">
        <v>366</v>
      </c>
      <c r="B138" s="6" t="s">
        <v>379</v>
      </c>
      <c r="C138" s="15">
        <v>128</v>
      </c>
      <c r="D138" s="16" t="s">
        <v>380</v>
      </c>
      <c r="E138" s="17" t="s">
        <v>26</v>
      </c>
      <c r="F138" s="17"/>
      <c r="G138" s="17">
        <v>8.18</v>
      </c>
      <c r="H138" s="17">
        <v>8.14</v>
      </c>
      <c r="I138" s="17">
        <v>8.23</v>
      </c>
      <c r="J138" s="17">
        <v>8.17</v>
      </c>
      <c r="K138" s="18">
        <f>((I138-5)/(G138-5))-1</f>
        <v>1.5723270440251902E-2</v>
      </c>
      <c r="L138" s="48">
        <f>((J138-5)/(H138-5))-1</f>
        <v>9.5541401273884219E-3</v>
      </c>
    </row>
    <row r="139" spans="1:12" ht="15" customHeight="1" thickBot="1" x14ac:dyDescent="0.3">
      <c r="A139" s="7" t="s">
        <v>180</v>
      </c>
      <c r="B139" s="6" t="s">
        <v>203</v>
      </c>
      <c r="C139" s="15">
        <v>125</v>
      </c>
      <c r="D139" s="16" t="s">
        <v>204</v>
      </c>
      <c r="E139" s="17" t="s">
        <v>13</v>
      </c>
      <c r="F139" s="17"/>
      <c r="G139" s="17">
        <v>8.1199999999999992</v>
      </c>
      <c r="H139" s="17">
        <v>8.24</v>
      </c>
      <c r="I139" s="17">
        <v>8.01</v>
      </c>
      <c r="J139" s="17">
        <v>8.17</v>
      </c>
      <c r="K139" s="18">
        <f>((I139-5)/(G139-5))-1</f>
        <v>-3.5256410256410131E-2</v>
      </c>
      <c r="L139" s="48">
        <f>((J139-5)/(H139-5))-1</f>
        <v>-2.1604938271605034E-2</v>
      </c>
    </row>
    <row r="140" spans="1:12" ht="15" customHeight="1" thickBot="1" x14ac:dyDescent="0.3">
      <c r="A140" s="5" t="s">
        <v>141</v>
      </c>
      <c r="B140" s="4" t="s">
        <v>170</v>
      </c>
      <c r="C140" s="15">
        <v>124</v>
      </c>
      <c r="D140" s="16" t="s">
        <v>171</v>
      </c>
      <c r="E140" s="17" t="s">
        <v>15</v>
      </c>
      <c r="F140" s="17"/>
      <c r="G140" s="17">
        <v>8.36</v>
      </c>
      <c r="H140" s="17">
        <v>8.2899999999999991</v>
      </c>
      <c r="I140" s="17">
        <v>8.17</v>
      </c>
      <c r="J140" s="17">
        <v>8.17</v>
      </c>
      <c r="K140" s="18">
        <f>((I140-5)/(G140-5))-1</f>
        <v>-5.6547619047618958E-2</v>
      </c>
      <c r="L140" s="48">
        <f>((J140-5)/(H140-5))-1</f>
        <v>-3.6474164133738385E-2</v>
      </c>
    </row>
    <row r="141" spans="1:12" ht="15" customHeight="1" thickBot="1" x14ac:dyDescent="0.3">
      <c r="A141" s="7" t="s">
        <v>247</v>
      </c>
      <c r="B141" s="6" t="s">
        <v>301</v>
      </c>
      <c r="C141" s="15">
        <v>126</v>
      </c>
      <c r="D141" s="16" t="s">
        <v>302</v>
      </c>
      <c r="E141" s="17" t="s">
        <v>60</v>
      </c>
      <c r="F141" s="17"/>
      <c r="G141" s="17">
        <v>8.35</v>
      </c>
      <c r="H141" s="17">
        <v>8.3000000000000007</v>
      </c>
      <c r="I141" s="17">
        <v>8.1300000000000008</v>
      </c>
      <c r="J141" s="17">
        <v>8.17</v>
      </c>
      <c r="K141" s="18">
        <f>((I141-5)/(G141-5))-1</f>
        <v>-6.5671641791044455E-2</v>
      </c>
      <c r="L141" s="48">
        <f>((J141-5)/(H141-5))-1</f>
        <v>-3.9393939393939648E-2</v>
      </c>
    </row>
    <row r="142" spans="1:12" ht="15" customHeight="1" thickBot="1" x14ac:dyDescent="0.3">
      <c r="A142" s="5" t="s">
        <v>309</v>
      </c>
      <c r="B142" s="4" t="s">
        <v>352</v>
      </c>
      <c r="C142" s="15">
        <v>127</v>
      </c>
      <c r="D142" s="16" t="s">
        <v>353</v>
      </c>
      <c r="E142" s="17" t="s">
        <v>4</v>
      </c>
      <c r="F142" s="17"/>
      <c r="G142" s="17">
        <v>8.43</v>
      </c>
      <c r="H142" s="17">
        <v>8.34</v>
      </c>
      <c r="I142" s="17">
        <v>8.15</v>
      </c>
      <c r="J142" s="17">
        <v>8.17</v>
      </c>
      <c r="K142" s="18">
        <f>((I142-5)/(G142-5))-1</f>
        <v>-8.1632653061224358E-2</v>
      </c>
      <c r="L142" s="48">
        <f>((J142-5)/(H142-5))-1</f>
        <v>-5.0898203592814384E-2</v>
      </c>
    </row>
    <row r="143" spans="1:12" ht="15" customHeight="1" thickBot="1" x14ac:dyDescent="0.3">
      <c r="A143" s="5" t="s">
        <v>247</v>
      </c>
      <c r="B143" s="4" t="s">
        <v>303</v>
      </c>
      <c r="C143" s="15">
        <v>129</v>
      </c>
      <c r="D143" s="16" t="s">
        <v>304</v>
      </c>
      <c r="E143" s="17" t="s">
        <v>61</v>
      </c>
      <c r="F143" s="17" t="s">
        <v>61</v>
      </c>
      <c r="G143" s="17">
        <v>8.1999999999999993</v>
      </c>
      <c r="H143" s="17">
        <v>8.24</v>
      </c>
      <c r="I143" s="17">
        <v>8.06</v>
      </c>
      <c r="J143" s="17">
        <v>8.16</v>
      </c>
      <c r="K143" s="18">
        <f>((I143-5)/(G143-5))-1</f>
        <v>-4.3749999999999623E-2</v>
      </c>
      <c r="L143" s="48">
        <f>((J143-5)/(H143-5))-1</f>
        <v>-2.4691358024691357E-2</v>
      </c>
    </row>
    <row r="144" spans="1:12" ht="15" customHeight="1" thickBot="1" x14ac:dyDescent="0.3">
      <c r="A144" s="7" t="s">
        <v>309</v>
      </c>
      <c r="B144" s="6" t="s">
        <v>354</v>
      </c>
      <c r="C144" s="15">
        <v>130</v>
      </c>
      <c r="D144" s="16" t="s">
        <v>355</v>
      </c>
      <c r="E144" s="17" t="s">
        <v>44</v>
      </c>
      <c r="F144" s="17"/>
      <c r="G144" s="17">
        <v>8.42</v>
      </c>
      <c r="H144" s="17">
        <v>8.2799999999999994</v>
      </c>
      <c r="I144" s="17">
        <v>8.1999999999999993</v>
      </c>
      <c r="J144" s="17">
        <v>8.15</v>
      </c>
      <c r="K144" s="18">
        <f>((I144-5)/(G144-5))-1</f>
        <v>-6.4327485380117122E-2</v>
      </c>
      <c r="L144" s="48">
        <f>((J144-5)/(H144-5))-1</f>
        <v>-3.9634146341463117E-2</v>
      </c>
    </row>
    <row r="145" spans="1:12" ht="15" customHeight="1" thickBot="1" x14ac:dyDescent="0.3">
      <c r="A145" s="5" t="s">
        <v>366</v>
      </c>
      <c r="B145" s="4" t="s">
        <v>381</v>
      </c>
      <c r="C145" s="15">
        <v>132</v>
      </c>
      <c r="D145" s="16" t="s">
        <v>382</v>
      </c>
      <c r="E145" s="17" t="s">
        <v>6</v>
      </c>
      <c r="F145" s="17"/>
      <c r="G145" s="17">
        <v>8.18</v>
      </c>
      <c r="H145" s="17">
        <v>8.16</v>
      </c>
      <c r="I145" s="17">
        <v>8.14</v>
      </c>
      <c r="J145" s="17">
        <v>8.14</v>
      </c>
      <c r="K145" s="18">
        <f>((I145-5)/(G145-5))-1</f>
        <v>-1.2578616352201033E-2</v>
      </c>
      <c r="L145" s="48">
        <f>((J145-5)/(H145-5))-1</f>
        <v>-6.3291139240504446E-3</v>
      </c>
    </row>
    <row r="146" spans="1:12" ht="15" customHeight="1" thickBot="1" x14ac:dyDescent="0.3">
      <c r="A146" s="7" t="s">
        <v>247</v>
      </c>
      <c r="B146" s="6" t="s">
        <v>305</v>
      </c>
      <c r="C146" s="15">
        <v>131</v>
      </c>
      <c r="D146" s="16" t="s">
        <v>306</v>
      </c>
      <c r="E146" s="17" t="s">
        <v>31</v>
      </c>
      <c r="F146" s="17" t="s">
        <v>31</v>
      </c>
      <c r="G146" s="17">
        <v>8.2799999999999994</v>
      </c>
      <c r="H146" s="17">
        <v>8.31</v>
      </c>
      <c r="I146" s="17">
        <v>8</v>
      </c>
      <c r="J146" s="17">
        <v>8.14</v>
      </c>
      <c r="K146" s="18">
        <f>((I146-5)/(G146-5))-1</f>
        <v>-8.5365853658536439E-2</v>
      </c>
      <c r="L146" s="48">
        <f>((J146-5)/(H146-5))-1</f>
        <v>-5.1359516616314216E-2</v>
      </c>
    </row>
    <row r="147" spans="1:12" ht="15" customHeight="1" thickBot="1" x14ac:dyDescent="0.3">
      <c r="A147" s="5" t="s">
        <v>247</v>
      </c>
      <c r="B147" s="4" t="s">
        <v>307</v>
      </c>
      <c r="C147" s="15">
        <v>133</v>
      </c>
      <c r="D147" s="16" t="s">
        <v>308</v>
      </c>
      <c r="E147" s="17" t="s">
        <v>31</v>
      </c>
      <c r="F147" s="17" t="s">
        <v>3</v>
      </c>
      <c r="G147" s="17">
        <v>8.3699999999999992</v>
      </c>
      <c r="H147" s="17">
        <v>8.3000000000000007</v>
      </c>
      <c r="I147" s="17">
        <v>8.09</v>
      </c>
      <c r="J147" s="17">
        <v>8.1300000000000008</v>
      </c>
      <c r="K147" s="18">
        <f>((I147-5)/(G147-5))-1</f>
        <v>-8.3086053412462779E-2</v>
      </c>
      <c r="L147" s="48">
        <f>((J147-5)/(H147-5))-1</f>
        <v>-5.1515151515151514E-2</v>
      </c>
    </row>
    <row r="148" spans="1:12" ht="15" customHeight="1" thickBot="1" x14ac:dyDescent="0.3">
      <c r="A148" s="5" t="s">
        <v>309</v>
      </c>
      <c r="B148" s="4" t="s">
        <v>356</v>
      </c>
      <c r="C148" s="15">
        <v>134</v>
      </c>
      <c r="D148" s="16" t="s">
        <v>357</v>
      </c>
      <c r="E148" s="17" t="s">
        <v>2</v>
      </c>
      <c r="F148" s="17"/>
      <c r="G148" s="17">
        <v>8.4</v>
      </c>
      <c r="H148" s="17">
        <v>8.33</v>
      </c>
      <c r="I148" s="17">
        <v>8.08</v>
      </c>
      <c r="J148" s="17">
        <v>8.1300000000000008</v>
      </c>
      <c r="K148" s="18">
        <f>((I148-5)/(G148-5))-1</f>
        <v>-9.4117647058823639E-2</v>
      </c>
      <c r="L148" s="48">
        <f>((J148-5)/(H148-5))-1</f>
        <v>-6.0060060060059817E-2</v>
      </c>
    </row>
    <row r="149" spans="1:12" ht="15" customHeight="1" thickBot="1" x14ac:dyDescent="0.3">
      <c r="A149" s="5" t="s">
        <v>180</v>
      </c>
      <c r="B149" s="4" t="s">
        <v>205</v>
      </c>
      <c r="C149" s="15">
        <v>136</v>
      </c>
      <c r="D149" s="16" t="s">
        <v>206</v>
      </c>
      <c r="E149" s="17" t="s">
        <v>27</v>
      </c>
      <c r="F149" s="17"/>
      <c r="G149" s="17">
        <v>8.1199999999999992</v>
      </c>
      <c r="H149" s="17">
        <v>8.07</v>
      </c>
      <c r="I149" s="17">
        <v>8.18</v>
      </c>
      <c r="J149" s="17">
        <v>8.11</v>
      </c>
      <c r="K149" s="18">
        <f>((I149-5)/(G149-5))-1</f>
        <v>1.9230769230769384E-2</v>
      </c>
      <c r="L149" s="48">
        <f>((J149-5)/(H149-5))-1</f>
        <v>1.3029315960911836E-2</v>
      </c>
    </row>
    <row r="150" spans="1:12" ht="15" customHeight="1" thickBot="1" x14ac:dyDescent="0.3">
      <c r="A150" s="7" t="s">
        <v>141</v>
      </c>
      <c r="B150" s="6" t="s">
        <v>172</v>
      </c>
      <c r="C150" s="15">
        <v>135</v>
      </c>
      <c r="D150" s="16" t="s">
        <v>173</v>
      </c>
      <c r="E150" s="17" t="s">
        <v>15</v>
      </c>
      <c r="F150" s="17"/>
      <c r="G150" s="17">
        <v>8.3800000000000008</v>
      </c>
      <c r="H150" s="17">
        <v>8.3000000000000007</v>
      </c>
      <c r="I150" s="17">
        <v>8.06</v>
      </c>
      <c r="J150" s="17">
        <v>8.11</v>
      </c>
      <c r="K150" s="18">
        <f>((I150-5)/(G150-5))-1</f>
        <v>-9.4674556213017791E-2</v>
      </c>
      <c r="L150" s="48">
        <f>((J150-5)/(H150-5))-1</f>
        <v>-5.7575757575757947E-2</v>
      </c>
    </row>
    <row r="151" spans="1:12" ht="15" customHeight="1" thickBot="1" x14ac:dyDescent="0.3">
      <c r="A151" s="7" t="s">
        <v>309</v>
      </c>
      <c r="B151" s="6" t="s">
        <v>358</v>
      </c>
      <c r="C151" s="15">
        <v>137</v>
      </c>
      <c r="D151" s="16" t="s">
        <v>359</v>
      </c>
      <c r="E151" s="17" t="s">
        <v>12</v>
      </c>
      <c r="F151" s="17"/>
      <c r="G151" s="17">
        <v>8.1300000000000008</v>
      </c>
      <c r="H151" s="17">
        <v>8.15</v>
      </c>
      <c r="I151" s="17">
        <v>8.0500000000000007</v>
      </c>
      <c r="J151" s="17">
        <v>8.1</v>
      </c>
      <c r="K151" s="18">
        <f>((I151-5)/(G151-5))-1</f>
        <v>-2.5559105431309903E-2</v>
      </c>
      <c r="L151" s="48">
        <f>((J151-5)/(H151-5))-1</f>
        <v>-1.587301587301615E-2</v>
      </c>
    </row>
    <row r="152" spans="1:12" ht="15" customHeight="1" thickBot="1" x14ac:dyDescent="0.3">
      <c r="A152" s="7" t="s">
        <v>309</v>
      </c>
      <c r="B152" s="6" t="s">
        <v>362</v>
      </c>
      <c r="C152" s="15">
        <v>139</v>
      </c>
      <c r="D152" s="16" t="s">
        <v>363</v>
      </c>
      <c r="E152" s="17" t="s">
        <v>35</v>
      </c>
      <c r="F152" s="17" t="s">
        <v>35</v>
      </c>
      <c r="G152" s="17">
        <v>8.48</v>
      </c>
      <c r="H152" s="17">
        <v>8.2899999999999991</v>
      </c>
      <c r="I152" s="17">
        <v>8.1300000000000008</v>
      </c>
      <c r="J152" s="17">
        <v>8.09</v>
      </c>
      <c r="K152" s="18">
        <f>((I152-5)/(G152-5))-1</f>
        <v>-0.10057471264367801</v>
      </c>
      <c r="L152" s="48">
        <f>((J152-5)/(H152-5))-1</f>
        <v>-6.0790273556230789E-2</v>
      </c>
    </row>
    <row r="153" spans="1:12" ht="15" customHeight="1" thickBot="1" x14ac:dyDescent="0.3">
      <c r="A153" s="5" t="s">
        <v>309</v>
      </c>
      <c r="B153" s="4" t="s">
        <v>360</v>
      </c>
      <c r="C153" s="15">
        <v>138</v>
      </c>
      <c r="D153" s="16" t="s">
        <v>361</v>
      </c>
      <c r="E153" s="17" t="s">
        <v>14</v>
      </c>
      <c r="F153" s="17"/>
      <c r="G153" s="17">
        <v>8.35</v>
      </c>
      <c r="H153" s="17">
        <v>8.43</v>
      </c>
      <c r="I153" s="17">
        <v>7.78</v>
      </c>
      <c r="J153" s="17">
        <v>8.09</v>
      </c>
      <c r="K153" s="18">
        <f>((I153-5)/(G153-5))-1</f>
        <v>-0.17014925373134315</v>
      </c>
      <c r="L153" s="48">
        <f>((J153-5)/(H153-5))-1</f>
        <v>-9.9125364431486895E-2</v>
      </c>
    </row>
    <row r="154" spans="1:12" ht="15" customHeight="1" thickBot="1" x14ac:dyDescent="0.3">
      <c r="A154" s="7" t="s">
        <v>366</v>
      </c>
      <c r="B154" s="6" t="s">
        <v>383</v>
      </c>
      <c r="C154" s="15">
        <v>141</v>
      </c>
      <c r="D154" s="16" t="s">
        <v>384</v>
      </c>
      <c r="E154" s="17" t="s">
        <v>44</v>
      </c>
      <c r="F154" s="17"/>
      <c r="G154" s="17">
        <v>7.98</v>
      </c>
      <c r="H154" s="17">
        <v>8.14</v>
      </c>
      <c r="I154" s="17">
        <v>7.89</v>
      </c>
      <c r="J154" s="17">
        <v>8.08</v>
      </c>
      <c r="K154" s="18">
        <f>((I154-5)/(G154-5))-1</f>
        <v>-3.0201342281879429E-2</v>
      </c>
      <c r="L154" s="48">
        <f>((J154-5)/(H154-5))-1</f>
        <v>-1.9108280254777177E-2</v>
      </c>
    </row>
    <row r="155" spans="1:12" ht="15" customHeight="1" thickBot="1" x14ac:dyDescent="0.3">
      <c r="A155" s="5" t="s">
        <v>141</v>
      </c>
      <c r="B155" s="4" t="s">
        <v>174</v>
      </c>
      <c r="C155" s="15">
        <v>140</v>
      </c>
      <c r="D155" s="16" t="s">
        <v>175</v>
      </c>
      <c r="E155" s="17" t="s">
        <v>18</v>
      </c>
      <c r="F155" s="17"/>
      <c r="G155" s="17">
        <v>8.48</v>
      </c>
      <c r="H155" s="17">
        <v>8.3699999999999992</v>
      </c>
      <c r="I155" s="17">
        <v>7.99</v>
      </c>
      <c r="J155" s="17">
        <v>8.08</v>
      </c>
      <c r="K155" s="18">
        <f>((I155-5)/(G155-5))-1</f>
        <v>-0.1408045977011495</v>
      </c>
      <c r="L155" s="48">
        <f>((J155-5)/(H155-5))-1</f>
        <v>-8.6053412462907763E-2</v>
      </c>
    </row>
    <row r="156" spans="1:12" ht="15" customHeight="1" thickBot="1" x14ac:dyDescent="0.3">
      <c r="A156" s="5" t="s">
        <v>180</v>
      </c>
      <c r="B156" s="4" t="s">
        <v>209</v>
      </c>
      <c r="C156" s="15">
        <v>143</v>
      </c>
      <c r="D156" s="16" t="s">
        <v>210</v>
      </c>
      <c r="E156" s="17" t="s">
        <v>8</v>
      </c>
      <c r="F156" s="17"/>
      <c r="G156" s="17">
        <v>7.85</v>
      </c>
      <c r="H156" s="17">
        <v>8.07</v>
      </c>
      <c r="I156" s="17">
        <v>7.85</v>
      </c>
      <c r="J156" s="17">
        <v>8.07</v>
      </c>
      <c r="K156" s="18">
        <f>((I156-5)/(G156-5))-1</f>
        <v>0</v>
      </c>
      <c r="L156" s="48">
        <f>((J156-5)/(H156-5))-1</f>
        <v>0</v>
      </c>
    </row>
    <row r="157" spans="1:12" ht="15" customHeight="1" thickBot="1" x14ac:dyDescent="0.3">
      <c r="A157" s="7" t="s">
        <v>180</v>
      </c>
      <c r="B157" s="6" t="s">
        <v>207</v>
      </c>
      <c r="C157" s="15">
        <v>142</v>
      </c>
      <c r="D157" s="16" t="s">
        <v>208</v>
      </c>
      <c r="E157" s="17" t="s">
        <v>10</v>
      </c>
      <c r="F157" s="17" t="s">
        <v>11</v>
      </c>
      <c r="G157" s="17">
        <v>8.15</v>
      </c>
      <c r="H157" s="17">
        <v>8.19</v>
      </c>
      <c r="I157" s="17">
        <v>7.94</v>
      </c>
      <c r="J157" s="17">
        <v>8.07</v>
      </c>
      <c r="K157" s="18">
        <f>((I157-5)/(G157-5))-1</f>
        <v>-6.6666666666666652E-2</v>
      </c>
      <c r="L157" s="48">
        <f>((J157-5)/(H157-5))-1</f>
        <v>-3.7617554858933921E-2</v>
      </c>
    </row>
    <row r="158" spans="1:12" ht="15" customHeight="1" thickBot="1" x14ac:dyDescent="0.3">
      <c r="A158" s="5" t="s">
        <v>366</v>
      </c>
      <c r="B158" s="4" t="s">
        <v>385</v>
      </c>
      <c r="C158" s="15">
        <v>145</v>
      </c>
      <c r="D158" s="16" t="s">
        <v>386</v>
      </c>
      <c r="E158" s="17" t="s">
        <v>21</v>
      </c>
      <c r="F158" s="17"/>
      <c r="G158" s="17">
        <v>8.26</v>
      </c>
      <c r="H158" s="17">
        <v>8.11</v>
      </c>
      <c r="I158" s="17">
        <v>8.18</v>
      </c>
      <c r="J158" s="17">
        <v>8.06</v>
      </c>
      <c r="K158" s="18">
        <f>((I158-5)/(G158-5))-1</f>
        <v>-2.4539877300613466E-2</v>
      </c>
      <c r="L158" s="48">
        <f>((J158-5)/(H158-5))-1</f>
        <v>-1.6077170418006048E-2</v>
      </c>
    </row>
    <row r="159" spans="1:12" ht="15" customHeight="1" thickBot="1" x14ac:dyDescent="0.3">
      <c r="A159" s="5" t="s">
        <v>309</v>
      </c>
      <c r="B159" s="4" t="s">
        <v>364</v>
      </c>
      <c r="C159" s="15">
        <v>144</v>
      </c>
      <c r="D159" s="16" t="s">
        <v>365</v>
      </c>
      <c r="E159" s="17" t="s">
        <v>19</v>
      </c>
      <c r="F159" s="17"/>
      <c r="G159" s="17">
        <v>7.93</v>
      </c>
      <c r="H159" s="17">
        <v>8.26</v>
      </c>
      <c r="I159" s="17">
        <v>7.59</v>
      </c>
      <c r="J159" s="17">
        <v>8.06</v>
      </c>
      <c r="K159" s="18">
        <f>((I159-5)/(G159-5))-1</f>
        <v>-0.11604095563139927</v>
      </c>
      <c r="L159" s="48">
        <f>((J159-5)/(H159-5))-1</f>
        <v>-6.1349693251533499E-2</v>
      </c>
    </row>
    <row r="160" spans="1:12" ht="15" customHeight="1" thickBot="1" x14ac:dyDescent="0.3">
      <c r="A160" s="7" t="s">
        <v>366</v>
      </c>
      <c r="B160" s="6" t="s">
        <v>387</v>
      </c>
      <c r="C160" s="15">
        <v>146</v>
      </c>
      <c r="D160" s="16" t="s">
        <v>388</v>
      </c>
      <c r="E160" s="17" t="s">
        <v>48</v>
      </c>
      <c r="F160" s="17"/>
      <c r="G160" s="17">
        <v>7.96</v>
      </c>
      <c r="H160" s="17">
        <v>8.11</v>
      </c>
      <c r="I160" s="17">
        <v>7.87</v>
      </c>
      <c r="J160" s="17">
        <v>8.0500000000000007</v>
      </c>
      <c r="K160" s="18">
        <f>((I160-5)/(G160-5))-1</f>
        <v>-3.0405405405405372E-2</v>
      </c>
      <c r="L160" s="48">
        <f>((J160-5)/(H160-5))-1</f>
        <v>-1.9292604501607302E-2</v>
      </c>
    </row>
    <row r="161" spans="1:12" ht="15" customHeight="1" thickBot="1" x14ac:dyDescent="0.3">
      <c r="A161" s="5" t="s">
        <v>366</v>
      </c>
      <c r="B161" s="4" t="s">
        <v>389</v>
      </c>
      <c r="C161" s="15">
        <v>149</v>
      </c>
      <c r="D161" s="16" t="s">
        <v>390</v>
      </c>
      <c r="E161" s="17" t="s">
        <v>15</v>
      </c>
      <c r="F161" s="17"/>
      <c r="G161" s="17">
        <v>7.87</v>
      </c>
      <c r="H161" s="17">
        <v>8.11</v>
      </c>
      <c r="I161" s="17">
        <v>7.75</v>
      </c>
      <c r="J161" s="17">
        <v>8.0399999999999991</v>
      </c>
      <c r="K161" s="18">
        <f>((I161-5)/(G161-5))-1</f>
        <v>-4.181184668989546E-2</v>
      </c>
      <c r="L161" s="48">
        <f>((J161-5)/(H161-5))-1</f>
        <v>-2.2508038585209111E-2</v>
      </c>
    </row>
    <row r="162" spans="1:12" ht="15" customHeight="1" thickBot="1" x14ac:dyDescent="0.3">
      <c r="A162" s="7" t="s">
        <v>180</v>
      </c>
      <c r="B162" s="6" t="s">
        <v>211</v>
      </c>
      <c r="C162" s="15">
        <v>148</v>
      </c>
      <c r="D162" s="16" t="s">
        <v>212</v>
      </c>
      <c r="E162" s="17" t="s">
        <v>10</v>
      </c>
      <c r="F162" s="17"/>
      <c r="G162" s="17">
        <v>8.4700000000000006</v>
      </c>
      <c r="H162" s="17">
        <v>8.23</v>
      </c>
      <c r="I162" s="17">
        <v>8.15</v>
      </c>
      <c r="J162" s="17">
        <v>8.0399999999999991</v>
      </c>
      <c r="K162" s="18">
        <f>((I162-5)/(G162-5))-1</f>
        <v>-9.2219020172910726E-2</v>
      </c>
      <c r="L162" s="48">
        <f>((J162-5)/(H162-5))-1</f>
        <v>-5.8823529411765052E-2</v>
      </c>
    </row>
    <row r="163" spans="1:12" ht="15" customHeight="1" thickBot="1" x14ac:dyDescent="0.3">
      <c r="A163" s="7" t="s">
        <v>141</v>
      </c>
      <c r="B163" s="6" t="s">
        <v>176</v>
      </c>
      <c r="C163" s="15">
        <v>147</v>
      </c>
      <c r="D163" s="16" t="s">
        <v>177</v>
      </c>
      <c r="E163" s="17" t="s">
        <v>12</v>
      </c>
      <c r="F163" s="17"/>
      <c r="G163" s="17">
        <v>8.49</v>
      </c>
      <c r="H163" s="17">
        <v>8.49</v>
      </c>
      <c r="I163" s="17">
        <v>7.75</v>
      </c>
      <c r="J163" s="17">
        <v>8.0399999999999991</v>
      </c>
      <c r="K163" s="18">
        <f>((I163-5)/(G163-5))-1</f>
        <v>-0.21203438395415475</v>
      </c>
      <c r="L163" s="48">
        <f>((J163-5)/(H163-5))-1</f>
        <v>-0.12893982808022952</v>
      </c>
    </row>
    <row r="164" spans="1:12" ht="15" customHeight="1" thickBot="1" x14ac:dyDescent="0.3">
      <c r="A164" s="5" t="s">
        <v>180</v>
      </c>
      <c r="B164" s="4" t="s">
        <v>213</v>
      </c>
      <c r="C164" s="15">
        <v>151</v>
      </c>
      <c r="D164" s="16" t="s">
        <v>214</v>
      </c>
      <c r="E164" s="17" t="s">
        <v>13</v>
      </c>
      <c r="F164" s="17"/>
      <c r="G164" s="17">
        <v>8.0299999999999994</v>
      </c>
      <c r="H164" s="17">
        <v>8.1300000000000008</v>
      </c>
      <c r="I164" s="17">
        <v>7.86</v>
      </c>
      <c r="J164" s="17">
        <v>8.0299999999999994</v>
      </c>
      <c r="K164" s="18">
        <f>((I164-5)/(G164-5))-1</f>
        <v>-5.6105610561055785E-2</v>
      </c>
      <c r="L164" s="48">
        <f>((J164-5)/(H164-5))-1</f>
        <v>-3.1948881789137795E-2</v>
      </c>
    </row>
    <row r="165" spans="1:12" ht="15" customHeight="1" thickBot="1" x14ac:dyDescent="0.3">
      <c r="A165" s="5" t="s">
        <v>141</v>
      </c>
      <c r="B165" s="4" t="s">
        <v>178</v>
      </c>
      <c r="C165" s="15">
        <v>150</v>
      </c>
      <c r="D165" s="16" t="s">
        <v>179</v>
      </c>
      <c r="E165" s="17" t="s">
        <v>24</v>
      </c>
      <c r="F165" s="17"/>
      <c r="G165" s="17">
        <v>8.39</v>
      </c>
      <c r="H165" s="17">
        <v>8.33</v>
      </c>
      <c r="I165" s="17">
        <v>7.89</v>
      </c>
      <c r="J165" s="17">
        <v>8.0299999999999994</v>
      </c>
      <c r="K165" s="18">
        <f>((I165-5)/(G165-5))-1</f>
        <v>-0.14749262536873176</v>
      </c>
      <c r="L165" s="48">
        <f>((J165-5)/(H165-5))-1</f>
        <v>-9.009009009009028E-2</v>
      </c>
    </row>
    <row r="166" spans="1:12" ht="15" customHeight="1" thickBot="1" x14ac:dyDescent="0.3">
      <c r="A166" s="7" t="s">
        <v>366</v>
      </c>
      <c r="B166" s="6" t="s">
        <v>391</v>
      </c>
      <c r="C166" s="15">
        <v>152</v>
      </c>
      <c r="D166" s="16" t="s">
        <v>392</v>
      </c>
      <c r="E166" s="17" t="s">
        <v>48</v>
      </c>
      <c r="F166" s="17"/>
      <c r="G166" s="17">
        <v>7.72</v>
      </c>
      <c r="H166" s="17">
        <v>7.98</v>
      </c>
      <c r="I166" s="17">
        <v>7.72</v>
      </c>
      <c r="J166" s="17">
        <v>7.98</v>
      </c>
      <c r="K166" s="18">
        <f>((I166-5)/(G166-5))-1</f>
        <v>0</v>
      </c>
      <c r="L166" s="48">
        <f>((J166-5)/(H166-5))-1</f>
        <v>0</v>
      </c>
    </row>
    <row r="167" spans="1:12" ht="15" customHeight="1" thickBot="1" x14ac:dyDescent="0.3">
      <c r="A167" s="5" t="s">
        <v>106</v>
      </c>
      <c r="B167" s="4" t="s">
        <v>139</v>
      </c>
      <c r="C167" s="15">
        <v>153</v>
      </c>
      <c r="D167" s="16" t="s">
        <v>140</v>
      </c>
      <c r="E167" s="17" t="s">
        <v>62</v>
      </c>
      <c r="F167" s="17" t="s">
        <v>62</v>
      </c>
      <c r="G167" s="17">
        <v>8.67</v>
      </c>
      <c r="H167" s="17">
        <v>8.52</v>
      </c>
      <c r="I167" s="17">
        <v>7.73</v>
      </c>
      <c r="J167" s="17">
        <v>7.96</v>
      </c>
      <c r="K167" s="18">
        <f>((I167-5)/(G167-5))-1</f>
        <v>-0.25613079019073559</v>
      </c>
      <c r="L167" s="48">
        <f>((J167-5)/(H167-5))-1</f>
        <v>-0.15909090909090895</v>
      </c>
    </row>
    <row r="168" spans="1:12" ht="15" customHeight="1" thickBot="1" x14ac:dyDescent="0.3">
      <c r="A168" s="7" t="s">
        <v>180</v>
      </c>
      <c r="B168" s="6" t="s">
        <v>215</v>
      </c>
      <c r="C168" s="15">
        <v>154</v>
      </c>
      <c r="D168" s="16" t="s">
        <v>216</v>
      </c>
      <c r="E168" s="17" t="s">
        <v>10</v>
      </c>
      <c r="F168" s="17" t="s">
        <v>11</v>
      </c>
      <c r="G168" s="17">
        <v>7.91</v>
      </c>
      <c r="H168" s="17">
        <v>8.0399999999999991</v>
      </c>
      <c r="I168" s="17">
        <v>7.75</v>
      </c>
      <c r="J168" s="17">
        <v>7.95</v>
      </c>
      <c r="K168" s="18">
        <f>((I168-5)/(G168-5))-1</f>
        <v>-5.4982817869415834E-2</v>
      </c>
      <c r="L168" s="48">
        <f>((J168-5)/(H168-5))-1</f>
        <v>-2.9605263157894357E-2</v>
      </c>
    </row>
    <row r="169" spans="1:12" ht="15" customHeight="1" thickBot="1" x14ac:dyDescent="0.3">
      <c r="A169" s="7" t="s">
        <v>366</v>
      </c>
      <c r="B169" s="6" t="s">
        <v>395</v>
      </c>
      <c r="C169" s="15">
        <v>156</v>
      </c>
      <c r="D169" s="16" t="s">
        <v>396</v>
      </c>
      <c r="E169" s="17" t="s">
        <v>23</v>
      </c>
      <c r="F169" s="17"/>
      <c r="G169" s="17">
        <v>7.96</v>
      </c>
      <c r="H169" s="17">
        <v>8.1300000000000008</v>
      </c>
      <c r="I169" s="17">
        <v>7.61</v>
      </c>
      <c r="J169" s="17">
        <v>7.92</v>
      </c>
      <c r="K169" s="18">
        <f>((I169-5)/(G169-5))-1</f>
        <v>-0.11824324324324309</v>
      </c>
      <c r="L169" s="48">
        <f>((J169-5)/(H169-5))-1</f>
        <v>-6.7092651757188704E-2</v>
      </c>
    </row>
    <row r="170" spans="1:12" ht="15" customHeight="1" thickBot="1" x14ac:dyDescent="0.3">
      <c r="A170" s="5" t="s">
        <v>366</v>
      </c>
      <c r="B170" s="4" t="s">
        <v>393</v>
      </c>
      <c r="C170" s="15">
        <v>155</v>
      </c>
      <c r="D170" s="16" t="s">
        <v>394</v>
      </c>
      <c r="E170" s="17" t="s">
        <v>49</v>
      </c>
      <c r="F170" s="17" t="s">
        <v>53</v>
      </c>
      <c r="G170" s="17">
        <v>8.1999999999999993</v>
      </c>
      <c r="H170" s="17">
        <v>8.17</v>
      </c>
      <c r="I170" s="17">
        <v>7.8</v>
      </c>
      <c r="J170" s="17">
        <v>7.92</v>
      </c>
      <c r="K170" s="18">
        <f>((I170-5)/(G170-5))-1</f>
        <v>-0.12499999999999989</v>
      </c>
      <c r="L170" s="48">
        <f>((J170-5)/(H170-5))-1</f>
        <v>-7.8864353312302793E-2</v>
      </c>
    </row>
    <row r="171" spans="1:12" ht="15" customHeight="1" thickBot="1" x14ac:dyDescent="0.3">
      <c r="A171" s="5" t="s">
        <v>366</v>
      </c>
      <c r="B171" s="4" t="s">
        <v>397</v>
      </c>
      <c r="C171" s="15">
        <v>157</v>
      </c>
      <c r="D171" s="16" t="s">
        <v>398</v>
      </c>
      <c r="E171" s="17" t="s">
        <v>26</v>
      </c>
      <c r="F171" s="17"/>
      <c r="G171" s="17">
        <v>8.01</v>
      </c>
      <c r="H171" s="17">
        <v>8.1</v>
      </c>
      <c r="I171" s="17">
        <v>7.68</v>
      </c>
      <c r="J171" s="17">
        <v>7.91</v>
      </c>
      <c r="K171" s="18">
        <f>((I171-5)/(G171-5))-1</f>
        <v>-0.10963455149501666</v>
      </c>
      <c r="L171" s="48">
        <f>((J171-5)/(H171-5))-1</f>
        <v>-6.129032258064504E-2</v>
      </c>
    </row>
    <row r="172" spans="1:12" ht="15" customHeight="1" thickBot="1" x14ac:dyDescent="0.3">
      <c r="A172" s="5" t="s">
        <v>180</v>
      </c>
      <c r="B172" s="4" t="s">
        <v>217</v>
      </c>
      <c r="C172" s="15">
        <v>158</v>
      </c>
      <c r="D172" s="16" t="s">
        <v>218</v>
      </c>
      <c r="E172" s="17" t="s">
        <v>41</v>
      </c>
      <c r="F172" s="17"/>
      <c r="G172" s="17">
        <v>7.98</v>
      </c>
      <c r="H172" s="17">
        <v>8.16</v>
      </c>
      <c r="I172" s="17">
        <v>7.5</v>
      </c>
      <c r="J172" s="17">
        <v>7.87</v>
      </c>
      <c r="K172" s="18">
        <f>((I172-5)/(G172-5))-1</f>
        <v>-0.16107382550335581</v>
      </c>
      <c r="L172" s="48">
        <f>((J172-5)/(H172-5))-1</f>
        <v>-9.1772151898734222E-2</v>
      </c>
    </row>
    <row r="173" spans="1:12" ht="15" customHeight="1" thickBot="1" x14ac:dyDescent="0.3">
      <c r="A173" s="7" t="s">
        <v>366</v>
      </c>
      <c r="B173" s="6" t="s">
        <v>399</v>
      </c>
      <c r="C173" s="15">
        <v>159</v>
      </c>
      <c r="D173" s="16" t="s">
        <v>400</v>
      </c>
      <c r="E173" s="17" t="s">
        <v>15</v>
      </c>
      <c r="F173" s="17" t="s">
        <v>25</v>
      </c>
      <c r="G173" s="17">
        <v>8.11</v>
      </c>
      <c r="H173" s="17">
        <v>8.08</v>
      </c>
      <c r="I173" s="17">
        <v>7.68</v>
      </c>
      <c r="J173" s="17">
        <v>7.82</v>
      </c>
      <c r="K173" s="18">
        <f>((I173-5)/(G173-5))-1</f>
        <v>-0.13826366559485526</v>
      </c>
      <c r="L173" s="48">
        <f>((J173-5)/(H173-5))-1</f>
        <v>-8.4415584415584388E-2</v>
      </c>
    </row>
    <row r="174" spans="1:12" ht="15" customHeight="1" thickBot="1" x14ac:dyDescent="0.3">
      <c r="A174" s="5" t="s">
        <v>366</v>
      </c>
      <c r="B174" s="4" t="s">
        <v>401</v>
      </c>
      <c r="C174" s="15">
        <v>160</v>
      </c>
      <c r="D174" s="16" t="s">
        <v>402</v>
      </c>
      <c r="E174" s="17" t="s">
        <v>21</v>
      </c>
      <c r="F174" s="17"/>
      <c r="G174" s="17">
        <v>8.01</v>
      </c>
      <c r="H174" s="17">
        <v>7.98</v>
      </c>
      <c r="I174" s="17">
        <v>7.47</v>
      </c>
      <c r="J174" s="17">
        <v>7.65</v>
      </c>
      <c r="K174" s="18">
        <f>((I174-5)/(G174-5))-1</f>
        <v>-0.17940199335548179</v>
      </c>
      <c r="L174" s="48">
        <f>((J174-5)/(H174-5))-1</f>
        <v>-0.11073825503355705</v>
      </c>
    </row>
    <row r="177" spans="7:7" x14ac:dyDescent="0.25">
      <c r="G177">
        <f>COUNTIFS(L15:L174,"1%")</f>
        <v>0</v>
      </c>
    </row>
  </sheetData>
  <autoFilter ref="A14:L14" xr:uid="{4084E97B-B532-4E99-B606-AE5F0A2F78E3}">
    <sortState xmlns:xlrd2="http://schemas.microsoft.com/office/spreadsheetml/2017/richdata2" ref="A15:L174">
      <sortCondition descending="1" ref="J14"/>
    </sortState>
  </autoFilter>
  <mergeCells count="2">
    <mergeCell ref="D12:L12"/>
    <mergeCell ref="D13:L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17FA-3CC1-4C10-8999-3942B93B8C40}">
  <dimension ref="A1:L171"/>
  <sheetViews>
    <sheetView showGridLines="0" topLeftCell="C1" zoomScaleNormal="100" workbookViewId="0">
      <selection activeCell="D90" sqref="D90"/>
    </sheetView>
  </sheetViews>
  <sheetFormatPr defaultRowHeight="15" outlineLevelCol="1" x14ac:dyDescent="0.25"/>
  <cols>
    <col min="1" max="1" width="23.28515625" hidden="1" customWidth="1" outlineLevel="1"/>
    <col min="2" max="2" width="16.140625" hidden="1" customWidth="1" outlineLevel="1"/>
    <col min="3" max="3" width="5.28515625" customWidth="1" collapsed="1"/>
    <col min="4" max="4" width="40.5703125" customWidth="1"/>
    <col min="5" max="5" width="27.85546875" hidden="1" customWidth="1" outlineLevel="1"/>
    <col min="6" max="6" width="23.140625" hidden="1" customWidth="1" outlineLevel="1"/>
    <col min="7" max="7" width="15.5703125" customWidth="1" collapsed="1"/>
    <col min="8" max="8" width="15.5703125" customWidth="1"/>
    <col min="9" max="9" width="13" customWidth="1"/>
    <col min="10" max="10" width="12.85546875" customWidth="1"/>
    <col min="11" max="11" width="11" style="9" customWidth="1"/>
    <col min="12" max="12" width="12.85546875" style="10" customWidth="1"/>
  </cols>
  <sheetData>
    <row r="1" spans="1:12" x14ac:dyDescent="0.25">
      <c r="D1" s="13" t="s">
        <v>413</v>
      </c>
    </row>
    <row r="2" spans="1:12" x14ac:dyDescent="0.25">
      <c r="D2" s="13" t="s">
        <v>412</v>
      </c>
      <c r="I2" s="14" t="s">
        <v>414</v>
      </c>
    </row>
    <row r="4" spans="1:12" x14ac:dyDescent="0.25">
      <c r="D4" s="37" t="s">
        <v>571</v>
      </c>
      <c r="E4" s="33"/>
      <c r="F4" s="33"/>
      <c r="G4" s="32"/>
      <c r="H4" s="33"/>
    </row>
    <row r="5" spans="1:12" x14ac:dyDescent="0.25">
      <c r="D5" s="38" t="s">
        <v>409</v>
      </c>
      <c r="E5" s="12"/>
      <c r="F5" s="12"/>
      <c r="G5" s="35">
        <f>COUNTIF(L15:L174,"&lt;0")</f>
        <v>85</v>
      </c>
      <c r="H5" s="36">
        <f>G5/$G$8</f>
        <v>0.54140127388535031</v>
      </c>
    </row>
    <row r="6" spans="1:12" x14ac:dyDescent="0.25">
      <c r="D6" s="39" t="s">
        <v>410</v>
      </c>
      <c r="E6" s="24"/>
      <c r="F6" s="24"/>
      <c r="G6" s="22">
        <f>COUNTIF(L15:L174,"=0")</f>
        <v>10</v>
      </c>
      <c r="H6" s="23">
        <f t="shared" ref="H6:H7" si="0">G6/$G$8</f>
        <v>6.3694267515923567E-2</v>
      </c>
    </row>
    <row r="7" spans="1:12" x14ac:dyDescent="0.25">
      <c r="D7" s="43" t="s">
        <v>572</v>
      </c>
      <c r="E7" s="44"/>
      <c r="F7" s="44"/>
      <c r="G7" s="46">
        <f>COUNTIF(L15:L174,"&gt;0")</f>
        <v>62</v>
      </c>
      <c r="H7" s="45">
        <f t="shared" si="0"/>
        <v>0.39490445859872614</v>
      </c>
    </row>
    <row r="8" spans="1:12" ht="15.75" thickBot="1" x14ac:dyDescent="0.3">
      <c r="D8" s="40" t="s">
        <v>416</v>
      </c>
      <c r="E8" s="19"/>
      <c r="F8" s="19"/>
      <c r="G8" s="21">
        <f>SUM(G5:G7)</f>
        <v>157</v>
      </c>
      <c r="H8" s="20">
        <f>SUM(H5:H7)</f>
        <v>1</v>
      </c>
    </row>
    <row r="9" spans="1:12" ht="15.75" thickTop="1" x14ac:dyDescent="0.25">
      <c r="D9" s="41"/>
      <c r="E9" s="13"/>
      <c r="F9" s="13"/>
      <c r="G9" s="13"/>
      <c r="H9" s="13"/>
    </row>
    <row r="10" spans="1:12" x14ac:dyDescent="0.25">
      <c r="D10" s="37" t="s">
        <v>569</v>
      </c>
      <c r="E10" s="32"/>
      <c r="F10" s="32"/>
      <c r="G10" s="32"/>
      <c r="H10" s="34" cm="1">
        <f t="array" ref="H10">SUM((L15:L171)/157)</f>
        <v>-5.6299246752850775E-3</v>
      </c>
    </row>
    <row r="12" spans="1:12" ht="18.75" x14ac:dyDescent="0.3">
      <c r="D12" s="50" t="s">
        <v>415</v>
      </c>
      <c r="E12" s="50"/>
      <c r="F12" s="50"/>
      <c r="G12" s="50"/>
      <c r="H12" s="50"/>
      <c r="I12" s="50"/>
      <c r="J12" s="50"/>
      <c r="K12" s="50"/>
      <c r="L12" s="50"/>
    </row>
    <row r="13" spans="1:12" x14ac:dyDescent="0.25">
      <c r="D13" s="51" t="s">
        <v>568</v>
      </c>
      <c r="E13" s="51"/>
      <c r="F13" s="51"/>
      <c r="G13" s="51"/>
      <c r="H13" s="51"/>
      <c r="I13" s="51"/>
      <c r="J13" s="51"/>
      <c r="K13" s="51"/>
      <c r="L13" s="51"/>
    </row>
    <row r="14" spans="1:12" ht="39.75" customHeight="1" x14ac:dyDescent="0.25">
      <c r="A14" s="1"/>
      <c r="B14" s="1" t="s">
        <v>70</v>
      </c>
      <c r="C14" s="1"/>
      <c r="D14" s="1" t="s">
        <v>71</v>
      </c>
      <c r="E14" s="1" t="s">
        <v>0</v>
      </c>
      <c r="F14" s="1" t="s">
        <v>1</v>
      </c>
      <c r="G14" s="1" t="s">
        <v>404</v>
      </c>
      <c r="H14" s="1" t="s">
        <v>406</v>
      </c>
      <c r="I14" s="1" t="s">
        <v>403</v>
      </c>
      <c r="J14" s="1" t="s">
        <v>405</v>
      </c>
      <c r="K14" s="8" t="s">
        <v>407</v>
      </c>
      <c r="L14" s="11" t="s">
        <v>408</v>
      </c>
    </row>
    <row r="15" spans="1:12" ht="15" customHeight="1" thickBot="1" x14ac:dyDescent="0.3">
      <c r="A15" s="3" t="s">
        <v>72</v>
      </c>
      <c r="B15" s="2"/>
      <c r="C15" s="29">
        <v>1</v>
      </c>
      <c r="D15" s="27" t="s">
        <v>417</v>
      </c>
      <c r="E15" s="28" t="s">
        <v>2</v>
      </c>
      <c r="F15" s="28"/>
      <c r="G15" s="28">
        <v>8.89</v>
      </c>
      <c r="H15" s="28">
        <v>8.6999999999999993</v>
      </c>
      <c r="I15" s="28">
        <v>9.09</v>
      </c>
      <c r="J15" s="28">
        <v>8.82</v>
      </c>
      <c r="K15" s="25">
        <f>((I15-5)/(G15-5))-1</f>
        <v>5.1413881748071821E-2</v>
      </c>
      <c r="L15" s="47">
        <f>((J15-5)/(H15-5))-1</f>
        <v>3.2432432432432767E-2</v>
      </c>
    </row>
    <row r="16" spans="1:12" ht="15" customHeight="1" thickBot="1" x14ac:dyDescent="0.3">
      <c r="A16" s="7" t="s">
        <v>219</v>
      </c>
      <c r="B16" s="6"/>
      <c r="C16" s="26">
        <v>2</v>
      </c>
      <c r="D16" s="30" t="s">
        <v>473</v>
      </c>
      <c r="E16" s="31" t="s">
        <v>6</v>
      </c>
      <c r="F16" s="31"/>
      <c r="G16" s="31">
        <v>8.81</v>
      </c>
      <c r="H16" s="31">
        <v>8.73</v>
      </c>
      <c r="I16" s="31">
        <v>8.94</v>
      </c>
      <c r="J16" s="31">
        <v>8.81</v>
      </c>
      <c r="K16" s="25">
        <f>((I16-5)/(G16-5))-1</f>
        <v>3.4120734908136274E-2</v>
      </c>
      <c r="L16" s="47">
        <f>((J16-5)/(H16-5))-1</f>
        <v>2.1447721179624679E-2</v>
      </c>
    </row>
    <row r="17" spans="1:12" ht="15" customHeight="1" thickBot="1" x14ac:dyDescent="0.3">
      <c r="A17" s="5" t="s">
        <v>72</v>
      </c>
      <c r="B17" s="4"/>
      <c r="C17" s="26">
        <v>3</v>
      </c>
      <c r="D17" s="30" t="s">
        <v>418</v>
      </c>
      <c r="E17" s="31" t="s">
        <v>46</v>
      </c>
      <c r="F17" s="31" t="s">
        <v>46</v>
      </c>
      <c r="G17" s="31">
        <v>8.77</v>
      </c>
      <c r="H17" s="31">
        <v>8.73</v>
      </c>
      <c r="I17" s="31">
        <v>8.8699999999999992</v>
      </c>
      <c r="J17" s="31">
        <v>8.7899999999999991</v>
      </c>
      <c r="K17" s="25">
        <f>((I17-5)/(G17-5))-1</f>
        <v>2.6525198938991856E-2</v>
      </c>
      <c r="L17" s="47">
        <f>((J17-5)/(H17-5))-1</f>
        <v>1.6085790884718065E-2</v>
      </c>
    </row>
    <row r="18" spans="1:12" ht="15" customHeight="1" thickBot="1" x14ac:dyDescent="0.3">
      <c r="A18" s="7" t="s">
        <v>72</v>
      </c>
      <c r="B18" s="6"/>
      <c r="C18" s="29">
        <v>4</v>
      </c>
      <c r="D18" s="30" t="s">
        <v>419</v>
      </c>
      <c r="E18" s="31" t="s">
        <v>15</v>
      </c>
      <c r="F18" s="31" t="s">
        <v>420</v>
      </c>
      <c r="G18" s="31">
        <v>8.9600000000000009</v>
      </c>
      <c r="H18" s="31">
        <v>8.7799999999999994</v>
      </c>
      <c r="I18" s="31">
        <v>8.94</v>
      </c>
      <c r="J18" s="31">
        <v>8.76</v>
      </c>
      <c r="K18" s="25">
        <f>((I18-5)/(G18-5))-1</f>
        <v>-5.0505050505054161E-3</v>
      </c>
      <c r="L18" s="47">
        <f>((J18-5)/(H18-5))-1</f>
        <v>-5.2910052910051242E-3</v>
      </c>
    </row>
    <row r="19" spans="1:12" ht="15" customHeight="1" thickBot="1" x14ac:dyDescent="0.3">
      <c r="A19" s="5" t="s">
        <v>72</v>
      </c>
      <c r="B19" s="4"/>
      <c r="C19" s="29">
        <v>5</v>
      </c>
      <c r="D19" s="30" t="s">
        <v>421</v>
      </c>
      <c r="E19" s="31" t="s">
        <v>2</v>
      </c>
      <c r="F19" s="31" t="s">
        <v>422</v>
      </c>
      <c r="G19" s="31">
        <v>8.6300000000000008</v>
      </c>
      <c r="H19" s="31">
        <v>8.68</v>
      </c>
      <c r="I19" s="31">
        <v>8.6999999999999993</v>
      </c>
      <c r="J19" s="31">
        <v>8.73</v>
      </c>
      <c r="K19" s="25">
        <f>((I19-5)/(G19-5))-1</f>
        <v>1.9283746556473469E-2</v>
      </c>
      <c r="L19" s="47">
        <f>((J19-5)/(H19-5))-1</f>
        <v>1.3586956521739246E-2</v>
      </c>
    </row>
    <row r="20" spans="1:12" ht="15" customHeight="1" thickBot="1" x14ac:dyDescent="0.3">
      <c r="A20" s="7" t="s">
        <v>106</v>
      </c>
      <c r="B20" s="6"/>
      <c r="C20" s="29">
        <v>6</v>
      </c>
      <c r="D20" s="30" t="s">
        <v>429</v>
      </c>
      <c r="E20" s="31" t="s">
        <v>15</v>
      </c>
      <c r="F20" s="31"/>
      <c r="G20" s="31">
        <v>8.8699999999999992</v>
      </c>
      <c r="H20" s="31">
        <v>8.68</v>
      </c>
      <c r="I20" s="31">
        <v>8.94</v>
      </c>
      <c r="J20" s="31">
        <v>8.7200000000000006</v>
      </c>
      <c r="K20" s="25">
        <f>((I20-5)/(G20-5))-1</f>
        <v>1.8087855297157729E-2</v>
      </c>
      <c r="L20" s="47">
        <f>((J20-5)/(H20-5))-1</f>
        <v>1.0869565217391575E-2</v>
      </c>
    </row>
    <row r="21" spans="1:12" ht="15" customHeight="1" thickBot="1" x14ac:dyDescent="0.3">
      <c r="A21" s="5" t="s">
        <v>106</v>
      </c>
      <c r="B21" s="4"/>
      <c r="C21" s="26">
        <v>7</v>
      </c>
      <c r="D21" s="30" t="s">
        <v>430</v>
      </c>
      <c r="E21" s="31" t="s">
        <v>15</v>
      </c>
      <c r="F21" s="31" t="s">
        <v>15</v>
      </c>
      <c r="G21" s="31">
        <v>8.7100000000000009</v>
      </c>
      <c r="H21" s="31">
        <v>8.57</v>
      </c>
      <c r="I21" s="31">
        <v>8.92</v>
      </c>
      <c r="J21" s="31">
        <v>8.69</v>
      </c>
      <c r="K21" s="25">
        <f>((I21-5)/(G21-5))-1</f>
        <v>5.6603773584905426E-2</v>
      </c>
      <c r="L21" s="47">
        <f>((J21-5)/(H21-5))-1</f>
        <v>3.3613445378151141E-2</v>
      </c>
    </row>
    <row r="22" spans="1:12" ht="15" customHeight="1" thickBot="1" x14ac:dyDescent="0.3">
      <c r="A22" s="7" t="s">
        <v>106</v>
      </c>
      <c r="B22" s="6"/>
      <c r="C22" s="29">
        <v>10</v>
      </c>
      <c r="D22" s="30" t="s">
        <v>75</v>
      </c>
      <c r="E22" s="31" t="s">
        <v>42</v>
      </c>
      <c r="F22" s="31" t="s">
        <v>42</v>
      </c>
      <c r="G22" s="31">
        <v>8.7100000000000009</v>
      </c>
      <c r="H22" s="31">
        <v>8.67</v>
      </c>
      <c r="I22" s="31">
        <v>8.7100000000000009</v>
      </c>
      <c r="J22" s="31">
        <v>8.67</v>
      </c>
      <c r="K22" s="25">
        <f>((I22-5)/(G22-5))-1</f>
        <v>0</v>
      </c>
      <c r="L22" s="47">
        <f>((J22-5)/(H22-5))-1</f>
        <v>0</v>
      </c>
    </row>
    <row r="23" spans="1:12" ht="15" customHeight="1" thickBot="1" x14ac:dyDescent="0.3">
      <c r="A23" s="7" t="s">
        <v>247</v>
      </c>
      <c r="B23" s="6"/>
      <c r="C23" s="29">
        <v>9</v>
      </c>
      <c r="D23" s="30" t="s">
        <v>490</v>
      </c>
      <c r="E23" s="31" t="s">
        <v>2</v>
      </c>
      <c r="F23" s="31" t="s">
        <v>39</v>
      </c>
      <c r="G23" s="31">
        <v>8.57</v>
      </c>
      <c r="H23" s="31">
        <v>8.5500000000000007</v>
      </c>
      <c r="I23" s="31">
        <v>8.7799999999999994</v>
      </c>
      <c r="J23" s="31">
        <v>8.67</v>
      </c>
      <c r="K23" s="25">
        <f>((I23-5)/(G23-5))-1</f>
        <v>5.8823529411764497E-2</v>
      </c>
      <c r="L23" s="47">
        <f>((J23-5)/(H23-5))-1</f>
        <v>3.3802816901408184E-2</v>
      </c>
    </row>
    <row r="24" spans="1:12" ht="15" customHeight="1" thickBot="1" x14ac:dyDescent="0.3">
      <c r="A24" s="5" t="s">
        <v>141</v>
      </c>
      <c r="B24" s="4"/>
      <c r="C24" s="26">
        <v>8</v>
      </c>
      <c r="D24" s="30" t="s">
        <v>85</v>
      </c>
      <c r="E24" s="31" t="s">
        <v>34</v>
      </c>
      <c r="F24" s="31"/>
      <c r="G24" s="31">
        <v>8.51</v>
      </c>
      <c r="H24" s="31">
        <v>8.49</v>
      </c>
      <c r="I24" s="31">
        <v>8.8000000000000007</v>
      </c>
      <c r="J24" s="31">
        <v>8.67</v>
      </c>
      <c r="K24" s="25">
        <f>((I24-5)/(G24-5))-1</f>
        <v>8.262108262108292E-2</v>
      </c>
      <c r="L24" s="47">
        <f>((J24-5)/(H24-5))-1</f>
        <v>5.1575931232091587E-2</v>
      </c>
    </row>
    <row r="25" spans="1:12" ht="15" customHeight="1" thickBot="1" x14ac:dyDescent="0.3">
      <c r="A25" s="7" t="s">
        <v>72</v>
      </c>
      <c r="B25" s="6"/>
      <c r="C25" s="29">
        <v>11</v>
      </c>
      <c r="D25" s="30" t="s">
        <v>423</v>
      </c>
      <c r="E25" s="31" t="s">
        <v>13</v>
      </c>
      <c r="F25" s="31"/>
      <c r="G25" s="31">
        <v>8.75</v>
      </c>
      <c r="H25" s="31">
        <v>8.6999999999999993</v>
      </c>
      <c r="I25" s="31">
        <v>8.66</v>
      </c>
      <c r="J25" s="31">
        <v>8.65</v>
      </c>
      <c r="K25" s="25">
        <f>((I25-5)/(G25-5))-1</f>
        <v>-2.399999999999991E-2</v>
      </c>
      <c r="L25" s="47">
        <f>((J25-5)/(H25-5))-1</f>
        <v>-1.3513513513513264E-2</v>
      </c>
    </row>
    <row r="26" spans="1:12" ht="15" customHeight="1" thickBot="1" x14ac:dyDescent="0.3">
      <c r="A26" s="7" t="s">
        <v>141</v>
      </c>
      <c r="B26" s="6"/>
      <c r="C26" s="26">
        <v>13</v>
      </c>
      <c r="D26" s="30" t="s">
        <v>79</v>
      </c>
      <c r="E26" s="31" t="s">
        <v>2</v>
      </c>
      <c r="F26" s="31" t="s">
        <v>22</v>
      </c>
      <c r="G26" s="31">
        <v>8.77</v>
      </c>
      <c r="H26" s="31">
        <v>8.68</v>
      </c>
      <c r="I26" s="31">
        <v>8.6999999999999993</v>
      </c>
      <c r="J26" s="31">
        <v>8.64</v>
      </c>
      <c r="K26" s="25">
        <f>((I26-5)/(G26-5))-1</f>
        <v>-1.8567639257294544E-2</v>
      </c>
      <c r="L26" s="47">
        <f>((J26-5)/(H26-5))-1</f>
        <v>-1.086956521739102E-2</v>
      </c>
    </row>
    <row r="27" spans="1:12" ht="15" customHeight="1" thickBot="1" x14ac:dyDescent="0.3">
      <c r="A27" s="5" t="s">
        <v>141</v>
      </c>
      <c r="B27" s="4"/>
      <c r="C27" s="26">
        <v>12</v>
      </c>
      <c r="D27" s="30" t="s">
        <v>87</v>
      </c>
      <c r="E27" s="31" t="s">
        <v>15</v>
      </c>
      <c r="F27" s="31"/>
      <c r="G27" s="31">
        <v>8.67</v>
      </c>
      <c r="H27" s="31">
        <v>8.52</v>
      </c>
      <c r="I27" s="31">
        <v>8.86</v>
      </c>
      <c r="J27" s="31">
        <v>8.64</v>
      </c>
      <c r="K27" s="25">
        <f>((I27-5)/(G27-5))-1</f>
        <v>5.1771117166212299E-2</v>
      </c>
      <c r="L27" s="47">
        <f>((J27-5)/(H27-5))-1</f>
        <v>3.4090909090909394E-2</v>
      </c>
    </row>
    <row r="28" spans="1:12" ht="15" customHeight="1" thickBot="1" x14ac:dyDescent="0.3">
      <c r="A28" s="5" t="s">
        <v>72</v>
      </c>
      <c r="B28" s="4"/>
      <c r="C28" s="29">
        <v>15</v>
      </c>
      <c r="D28" s="30" t="s">
        <v>424</v>
      </c>
      <c r="E28" s="31" t="s">
        <v>2</v>
      </c>
      <c r="F28" s="31" t="s">
        <v>2</v>
      </c>
      <c r="G28" s="31">
        <v>9.0299999999999994</v>
      </c>
      <c r="H28" s="31">
        <v>8.84</v>
      </c>
      <c r="I28" s="31">
        <v>8.68</v>
      </c>
      <c r="J28" s="31">
        <v>8.6300000000000008</v>
      </c>
      <c r="K28" s="25">
        <f>((I28-5)/(G28-5))-1</f>
        <v>-8.6848635235731941E-2</v>
      </c>
      <c r="L28" s="47">
        <f>((J28-5)/(H28-5))-1</f>
        <v>-5.4687499999999778E-2</v>
      </c>
    </row>
    <row r="29" spans="1:12" ht="15" customHeight="1" thickBot="1" x14ac:dyDescent="0.3">
      <c r="A29" s="7" t="s">
        <v>72</v>
      </c>
      <c r="B29" s="6"/>
      <c r="C29" s="29">
        <v>14</v>
      </c>
      <c r="D29" s="30" t="s">
        <v>425</v>
      </c>
      <c r="E29" s="31" t="s">
        <v>7</v>
      </c>
      <c r="F29" s="31"/>
      <c r="G29" s="31">
        <v>8.92</v>
      </c>
      <c r="H29" s="31">
        <v>8.65</v>
      </c>
      <c r="I29" s="31">
        <v>8.8800000000000008</v>
      </c>
      <c r="J29" s="31">
        <v>8.6300000000000008</v>
      </c>
      <c r="K29" s="25">
        <f>((I29-5)/(G29-5))-1</f>
        <v>-1.0204081632652851E-2</v>
      </c>
      <c r="L29" s="47">
        <f>((J29-5)/(H29-5))-1</f>
        <v>-5.479452054794387E-3</v>
      </c>
    </row>
    <row r="30" spans="1:12" ht="15" customHeight="1" thickBot="1" x14ac:dyDescent="0.3">
      <c r="A30" s="5" t="s">
        <v>72</v>
      </c>
      <c r="B30" s="4"/>
      <c r="C30" s="26">
        <v>17</v>
      </c>
      <c r="D30" s="30" t="s">
        <v>426</v>
      </c>
      <c r="E30" s="31" t="s">
        <v>55</v>
      </c>
      <c r="F30" s="31"/>
      <c r="G30" s="31">
        <v>8.9</v>
      </c>
      <c r="H30" s="31">
        <v>8.66</v>
      </c>
      <c r="I30" s="31">
        <v>8.83</v>
      </c>
      <c r="J30" s="31">
        <v>8.6199999999999992</v>
      </c>
      <c r="K30" s="25">
        <f>((I30-5)/(G30-5))-1</f>
        <v>-1.7948717948717996E-2</v>
      </c>
      <c r="L30" s="47">
        <f>((J30-5)/(H30-5))-1</f>
        <v>-1.0928961748634114E-2</v>
      </c>
    </row>
    <row r="31" spans="1:12" ht="15" customHeight="1" thickBot="1" x14ac:dyDescent="0.3">
      <c r="A31" s="5" t="s">
        <v>247</v>
      </c>
      <c r="B31" s="4"/>
      <c r="C31" s="29">
        <v>16</v>
      </c>
      <c r="D31" s="30" t="s">
        <v>491</v>
      </c>
      <c r="E31" s="31" t="s">
        <v>29</v>
      </c>
      <c r="F31" s="31"/>
      <c r="G31" s="31">
        <v>8.48</v>
      </c>
      <c r="H31" s="31">
        <v>8.34</v>
      </c>
      <c r="I31" s="31">
        <v>8.94</v>
      </c>
      <c r="J31" s="31">
        <v>8.6199999999999992</v>
      </c>
      <c r="K31" s="25">
        <f>((I31-5)/(G31-5))-1</f>
        <v>0.13218390804597679</v>
      </c>
      <c r="L31" s="47">
        <f>((J31-5)/(H31-5))-1</f>
        <v>8.383233532934109E-2</v>
      </c>
    </row>
    <row r="32" spans="1:12" ht="15" customHeight="1" thickBot="1" x14ac:dyDescent="0.3">
      <c r="A32" s="7" t="s">
        <v>72</v>
      </c>
      <c r="B32" s="6"/>
      <c r="C32" s="29">
        <v>19</v>
      </c>
      <c r="D32" s="30" t="s">
        <v>427</v>
      </c>
      <c r="E32" s="31" t="s">
        <v>6</v>
      </c>
      <c r="F32" s="31" t="s">
        <v>6</v>
      </c>
      <c r="G32" s="31">
        <v>8.73</v>
      </c>
      <c r="H32" s="31">
        <v>8.77</v>
      </c>
      <c r="I32" s="31">
        <v>8.4</v>
      </c>
      <c r="J32" s="31">
        <v>8.57</v>
      </c>
      <c r="K32" s="25">
        <f>((I32-5)/(G32-5))-1</f>
        <v>-8.8471849865951802E-2</v>
      </c>
      <c r="L32" s="47">
        <f>((J32-5)/(H32-5))-1</f>
        <v>-5.3050397877983935E-2</v>
      </c>
    </row>
    <row r="33" spans="1:12" ht="15" customHeight="1" thickBot="1" x14ac:dyDescent="0.3">
      <c r="A33" s="5" t="s">
        <v>72</v>
      </c>
      <c r="B33" s="4"/>
      <c r="C33" s="26">
        <v>18</v>
      </c>
      <c r="D33" s="30" t="s">
        <v>428</v>
      </c>
      <c r="E33" s="31" t="s">
        <v>13</v>
      </c>
      <c r="F33" s="31"/>
      <c r="G33" s="31">
        <v>8.8800000000000008</v>
      </c>
      <c r="H33" s="31">
        <v>8.7200000000000006</v>
      </c>
      <c r="I33" s="31">
        <v>8.6199999999999992</v>
      </c>
      <c r="J33" s="31">
        <v>8.57</v>
      </c>
      <c r="K33" s="25">
        <f>((I33-5)/(G33-5))-1</f>
        <v>-6.7010309278350944E-2</v>
      </c>
      <c r="L33" s="47">
        <f>((J33-5)/(H33-5))-1</f>
        <v>-4.0322580645161366E-2</v>
      </c>
    </row>
    <row r="34" spans="1:12" ht="15" customHeight="1" thickBot="1" x14ac:dyDescent="0.3">
      <c r="A34" s="5" t="s">
        <v>106</v>
      </c>
      <c r="B34" s="4"/>
      <c r="C34" s="29">
        <v>20</v>
      </c>
      <c r="D34" s="30" t="s">
        <v>431</v>
      </c>
      <c r="E34" s="31" t="s">
        <v>29</v>
      </c>
      <c r="F34" s="31"/>
      <c r="G34" s="31">
        <v>8.35</v>
      </c>
      <c r="H34" s="31">
        <v>8.4700000000000006</v>
      </c>
      <c r="I34" s="31">
        <v>8.4700000000000006</v>
      </c>
      <c r="J34" s="31">
        <v>8.5500000000000007</v>
      </c>
      <c r="K34" s="25">
        <f>((I34-5)/(G34-5))-1</f>
        <v>3.582089552238843E-2</v>
      </c>
      <c r="L34" s="47">
        <f>((J34-5)/(H34-5))-1</f>
        <v>2.3054755043227626E-2</v>
      </c>
    </row>
    <row r="35" spans="1:12" ht="15" customHeight="1" thickBot="1" x14ac:dyDescent="0.3">
      <c r="A35" s="7" t="s">
        <v>106</v>
      </c>
      <c r="B35" s="6"/>
      <c r="C35" s="29">
        <v>21</v>
      </c>
      <c r="D35" s="30" t="s">
        <v>432</v>
      </c>
      <c r="E35" s="31" t="s">
        <v>15</v>
      </c>
      <c r="F35" s="31"/>
      <c r="G35" s="31">
        <v>8.6199999999999992</v>
      </c>
      <c r="H35" s="31">
        <v>8.4600000000000009</v>
      </c>
      <c r="I35" s="31">
        <v>8.75</v>
      </c>
      <c r="J35" s="31">
        <v>8.5399999999999991</v>
      </c>
      <c r="K35" s="25">
        <f>((I35-5)/(G35-5))-1</f>
        <v>3.5911602209945048E-2</v>
      </c>
      <c r="L35" s="47">
        <f>((J35-5)/(H35-5))-1</f>
        <v>2.3121387283236539E-2</v>
      </c>
    </row>
    <row r="36" spans="1:12" ht="15" customHeight="1" thickBot="1" x14ac:dyDescent="0.3">
      <c r="A36" s="5" t="s">
        <v>219</v>
      </c>
      <c r="B36" s="4"/>
      <c r="C36" s="26">
        <v>23</v>
      </c>
      <c r="D36" s="30" t="s">
        <v>474</v>
      </c>
      <c r="E36" s="31" t="s">
        <v>2</v>
      </c>
      <c r="F36" s="31" t="s">
        <v>2</v>
      </c>
      <c r="G36" s="31">
        <v>9.0500000000000007</v>
      </c>
      <c r="H36" s="31">
        <v>8.6999999999999993</v>
      </c>
      <c r="I36" s="31">
        <v>8.77</v>
      </c>
      <c r="J36" s="31">
        <v>8.5299999999999994</v>
      </c>
      <c r="K36" s="25">
        <f>((I36-5)/(G36-5))-1</f>
        <v>-6.9135802469136087E-2</v>
      </c>
      <c r="L36" s="47">
        <f>((J36-5)/(H36-5))-1</f>
        <v>-4.5945945945945921E-2</v>
      </c>
    </row>
    <row r="37" spans="1:12" ht="15" customHeight="1" thickBot="1" x14ac:dyDescent="0.3">
      <c r="A37" s="7" t="s">
        <v>219</v>
      </c>
      <c r="B37" s="6"/>
      <c r="C37" s="26">
        <v>22</v>
      </c>
      <c r="D37" s="30" t="s">
        <v>475</v>
      </c>
      <c r="E37" s="31" t="s">
        <v>2</v>
      </c>
      <c r="F37" s="31"/>
      <c r="G37" s="31">
        <v>8.6300000000000008</v>
      </c>
      <c r="H37" s="31">
        <v>8.64</v>
      </c>
      <c r="I37" s="31">
        <v>8.4499999999999993</v>
      </c>
      <c r="J37" s="31">
        <v>8.5299999999999994</v>
      </c>
      <c r="K37" s="25">
        <f>((I37-5)/(G37-5))-1</f>
        <v>-4.9586776859504522E-2</v>
      </c>
      <c r="L37" s="47">
        <f>((J37-5)/(H37-5))-1</f>
        <v>-3.0219780219780557E-2</v>
      </c>
    </row>
    <row r="38" spans="1:12" ht="15" customHeight="1" thickBot="1" x14ac:dyDescent="0.3">
      <c r="A38" s="7" t="s">
        <v>247</v>
      </c>
      <c r="B38" s="6"/>
      <c r="C38" s="29">
        <v>24</v>
      </c>
      <c r="D38" s="30" t="s">
        <v>492</v>
      </c>
      <c r="E38" s="31" t="s">
        <v>55</v>
      </c>
      <c r="F38" s="31" t="s">
        <v>493</v>
      </c>
      <c r="G38" s="31">
        <v>8.3699999999999992</v>
      </c>
      <c r="H38" s="31">
        <v>8.36</v>
      </c>
      <c r="I38" s="31">
        <v>8.6300000000000008</v>
      </c>
      <c r="J38" s="31">
        <v>8.52</v>
      </c>
      <c r="K38" s="25">
        <f>((I38-5)/(G38-5))-1</f>
        <v>7.7151335311573144E-2</v>
      </c>
      <c r="L38" s="47">
        <f>((J38-5)/(H38-5))-1</f>
        <v>4.7619047619047672E-2</v>
      </c>
    </row>
    <row r="39" spans="1:12" ht="15" customHeight="1" thickBot="1" x14ac:dyDescent="0.3">
      <c r="A39" s="5" t="s">
        <v>219</v>
      </c>
      <c r="B39" s="4"/>
      <c r="C39" s="29">
        <v>26</v>
      </c>
      <c r="D39" s="30" t="s">
        <v>476</v>
      </c>
      <c r="E39" s="31" t="s">
        <v>10</v>
      </c>
      <c r="F39" s="31"/>
      <c r="G39" s="31">
        <v>8.69</v>
      </c>
      <c r="H39" s="31">
        <v>8.48</v>
      </c>
      <c r="I39" s="31">
        <v>8.73</v>
      </c>
      <c r="J39" s="31">
        <v>8.51</v>
      </c>
      <c r="K39" s="25">
        <f>((I39-5)/(G39-5))-1</f>
        <v>1.0840108401084292E-2</v>
      </c>
      <c r="L39" s="47">
        <f>((J39-5)/(H39-5))-1</f>
        <v>8.6206896551721535E-3</v>
      </c>
    </row>
    <row r="40" spans="1:12" ht="15" customHeight="1" thickBot="1" x14ac:dyDescent="0.3">
      <c r="A40" s="5" t="s">
        <v>106</v>
      </c>
      <c r="B40" s="4"/>
      <c r="C40" s="29">
        <v>25</v>
      </c>
      <c r="D40" s="30" t="s">
        <v>93</v>
      </c>
      <c r="E40" s="31" t="s">
        <v>27</v>
      </c>
      <c r="F40" s="31"/>
      <c r="G40" s="31">
        <v>8.5399999999999991</v>
      </c>
      <c r="H40" s="31">
        <v>8.4</v>
      </c>
      <c r="I40" s="31">
        <v>8.7200000000000006</v>
      </c>
      <c r="J40" s="31">
        <v>8.51</v>
      </c>
      <c r="K40" s="25">
        <f>((I40-5)/(G40-5))-1</f>
        <v>5.0847457627119175E-2</v>
      </c>
      <c r="L40" s="47">
        <f>((J40-5)/(H40-5))-1</f>
        <v>3.2352941176470473E-2</v>
      </c>
    </row>
    <row r="41" spans="1:12" ht="15" customHeight="1" thickBot="1" x14ac:dyDescent="0.3">
      <c r="A41" s="7" t="s">
        <v>106</v>
      </c>
      <c r="B41" s="6"/>
      <c r="C41" s="29">
        <v>29</v>
      </c>
      <c r="D41" s="30" t="s">
        <v>433</v>
      </c>
      <c r="E41" s="31" t="s">
        <v>21</v>
      </c>
      <c r="F41" s="31"/>
      <c r="G41" s="31">
        <v>8.67</v>
      </c>
      <c r="H41" s="31">
        <v>8.5399999999999991</v>
      </c>
      <c r="I41" s="31">
        <v>8.59</v>
      </c>
      <c r="J41" s="31">
        <v>8.5</v>
      </c>
      <c r="K41" s="25">
        <f>((I41-5)/(G41-5))-1</f>
        <v>-2.1798365122615793E-2</v>
      </c>
      <c r="L41" s="47">
        <f>((J41-5)/(H41-5))-1</f>
        <v>-1.1299435028248372E-2</v>
      </c>
    </row>
    <row r="42" spans="1:12" ht="15" customHeight="1" thickBot="1" x14ac:dyDescent="0.3">
      <c r="A42" s="7" t="s">
        <v>141</v>
      </c>
      <c r="B42" s="6"/>
      <c r="C42" s="26">
        <v>28</v>
      </c>
      <c r="D42" s="30" t="s">
        <v>447</v>
      </c>
      <c r="E42" s="31" t="s">
        <v>448</v>
      </c>
      <c r="F42" s="31" t="s">
        <v>448</v>
      </c>
      <c r="G42" s="31">
        <v>8.5</v>
      </c>
      <c r="H42" s="31">
        <v>8.43</v>
      </c>
      <c r="I42" s="31">
        <v>8.6</v>
      </c>
      <c r="J42" s="31">
        <v>8.5</v>
      </c>
      <c r="K42" s="25">
        <f>((I42-5)/(G42-5))-1</f>
        <v>2.857142857142847E-2</v>
      </c>
      <c r="L42" s="47">
        <f>((J42-5)/(H42-5))-1</f>
        <v>2.0408163265306145E-2</v>
      </c>
    </row>
    <row r="43" spans="1:12" ht="15" customHeight="1" thickBot="1" x14ac:dyDescent="0.3">
      <c r="A43" s="5" t="s">
        <v>247</v>
      </c>
      <c r="B43" s="4"/>
      <c r="C43" s="26">
        <v>27</v>
      </c>
      <c r="D43" s="30" t="s">
        <v>228</v>
      </c>
      <c r="E43" s="31" t="s">
        <v>26</v>
      </c>
      <c r="F43" s="31"/>
      <c r="G43" s="31">
        <v>8.2799999999999994</v>
      </c>
      <c r="H43" s="31">
        <v>8.4</v>
      </c>
      <c r="I43" s="31">
        <v>8.44</v>
      </c>
      <c r="J43" s="31">
        <v>8.5</v>
      </c>
      <c r="K43" s="25">
        <f>((I43-5)/(G43-5))-1</f>
        <v>4.8780487804878092E-2</v>
      </c>
      <c r="L43" s="47">
        <f>((J43-5)/(H43-5))-1</f>
        <v>2.9411764705882248E-2</v>
      </c>
    </row>
    <row r="44" spans="1:12" ht="15" customHeight="1" thickBot="1" x14ac:dyDescent="0.3">
      <c r="A44" s="5" t="s">
        <v>106</v>
      </c>
      <c r="B44" s="4"/>
      <c r="C44" s="29">
        <v>31</v>
      </c>
      <c r="D44" s="30" t="s">
        <v>434</v>
      </c>
      <c r="E44" s="31" t="s">
        <v>29</v>
      </c>
      <c r="F44" s="31" t="s">
        <v>29</v>
      </c>
      <c r="G44" s="31">
        <v>8.83</v>
      </c>
      <c r="H44" s="31">
        <v>8.5399999999999991</v>
      </c>
      <c r="I44" s="31">
        <v>8.75</v>
      </c>
      <c r="J44" s="31">
        <v>8.49</v>
      </c>
      <c r="K44" s="25">
        <f>((I44-5)/(G44-5))-1</f>
        <v>-2.0887728459530019E-2</v>
      </c>
      <c r="L44" s="47">
        <f>((J44-5)/(H44-5))-1</f>
        <v>-1.4124293785310438E-2</v>
      </c>
    </row>
    <row r="45" spans="1:12" ht="15" customHeight="1" thickBot="1" x14ac:dyDescent="0.3">
      <c r="A45" s="7" t="s">
        <v>180</v>
      </c>
      <c r="B45" s="6"/>
      <c r="C45" s="29">
        <v>30</v>
      </c>
      <c r="D45" s="30" t="s">
        <v>466</v>
      </c>
      <c r="E45" s="31" t="s">
        <v>10</v>
      </c>
      <c r="F45" s="31" t="s">
        <v>11</v>
      </c>
      <c r="G45" s="31">
        <v>8.4700000000000006</v>
      </c>
      <c r="H45" s="31">
        <v>8.35</v>
      </c>
      <c r="I45" s="31">
        <v>8.7100000000000009</v>
      </c>
      <c r="J45" s="31">
        <v>8.49</v>
      </c>
      <c r="K45" s="25">
        <f>((I45-5)/(G45-5))-1</f>
        <v>6.91642651296831E-2</v>
      </c>
      <c r="L45" s="47">
        <f>((J45-5)/(H45-5))-1</f>
        <v>4.1791044776119612E-2</v>
      </c>
    </row>
    <row r="46" spans="1:12" ht="15" customHeight="1" thickBot="1" x14ac:dyDescent="0.3">
      <c r="A46" s="7" t="s">
        <v>106</v>
      </c>
      <c r="B46" s="6"/>
      <c r="C46" s="26">
        <v>33</v>
      </c>
      <c r="D46" s="30" t="s">
        <v>435</v>
      </c>
      <c r="E46" s="31" t="s">
        <v>28</v>
      </c>
      <c r="F46" s="31"/>
      <c r="G46" s="31">
        <v>8.6300000000000008</v>
      </c>
      <c r="H46" s="31">
        <v>8.48</v>
      </c>
      <c r="I46" s="31">
        <v>8.6300000000000008</v>
      </c>
      <c r="J46" s="31">
        <v>8.48</v>
      </c>
      <c r="K46" s="25">
        <f>((I46-5)/(G46-5))-1</f>
        <v>0</v>
      </c>
      <c r="L46" s="47">
        <f>((J46-5)/(H46-5))-1</f>
        <v>0</v>
      </c>
    </row>
    <row r="47" spans="1:12" ht="15" customHeight="1" thickBot="1" x14ac:dyDescent="0.3">
      <c r="A47" s="7" t="s">
        <v>247</v>
      </c>
      <c r="B47" s="6"/>
      <c r="C47" s="26">
        <v>32</v>
      </c>
      <c r="D47" s="30" t="s">
        <v>494</v>
      </c>
      <c r="E47" s="31" t="s">
        <v>2</v>
      </c>
      <c r="F47" s="31" t="s">
        <v>495</v>
      </c>
      <c r="G47" s="31">
        <v>8.3800000000000008</v>
      </c>
      <c r="H47" s="31">
        <v>8.3699999999999992</v>
      </c>
      <c r="I47" s="31">
        <v>8.56</v>
      </c>
      <c r="J47" s="31">
        <v>8.48</v>
      </c>
      <c r="K47" s="25">
        <f>((I47-5)/(G47-5))-1</f>
        <v>5.3254437869822313E-2</v>
      </c>
      <c r="L47" s="47">
        <f>((J47-5)/(H47-5))-1</f>
        <v>3.2640949554896492E-2</v>
      </c>
    </row>
    <row r="48" spans="1:12" ht="15" customHeight="1" thickBot="1" x14ac:dyDescent="0.3">
      <c r="A48" s="5" t="s">
        <v>106</v>
      </c>
      <c r="B48" s="4"/>
      <c r="C48" s="29">
        <v>36</v>
      </c>
      <c r="D48" s="30" t="s">
        <v>436</v>
      </c>
      <c r="E48" s="31" t="s">
        <v>28</v>
      </c>
      <c r="F48" s="31"/>
      <c r="G48" s="31">
        <v>8.91</v>
      </c>
      <c r="H48" s="31">
        <v>8.67</v>
      </c>
      <c r="I48" s="31">
        <v>8.58</v>
      </c>
      <c r="J48" s="31">
        <v>8.4700000000000006</v>
      </c>
      <c r="K48" s="25">
        <f>((I48-5)/(G48-5))-1</f>
        <v>-8.4398976982097196E-2</v>
      </c>
      <c r="L48" s="47">
        <f>((J48-5)/(H48-5))-1</f>
        <v>-5.4495912806539315E-2</v>
      </c>
    </row>
    <row r="49" spans="1:12" ht="15" customHeight="1" thickBot="1" x14ac:dyDescent="0.3">
      <c r="A49" s="5" t="s">
        <v>106</v>
      </c>
      <c r="B49" s="4"/>
      <c r="C49" s="29">
        <v>35</v>
      </c>
      <c r="D49" s="30" t="s">
        <v>437</v>
      </c>
      <c r="E49" s="31" t="s">
        <v>15</v>
      </c>
      <c r="F49" s="31"/>
      <c r="G49" s="31">
        <v>8.6300000000000008</v>
      </c>
      <c r="H49" s="31">
        <v>8.5500000000000007</v>
      </c>
      <c r="I49" s="31">
        <v>8.49</v>
      </c>
      <c r="J49" s="31">
        <v>8.4700000000000006</v>
      </c>
      <c r="K49" s="25">
        <f>((I49-5)/(G49-5))-1</f>
        <v>-3.8567493112947826E-2</v>
      </c>
      <c r="L49" s="47">
        <f>((J49-5)/(H49-5))-1</f>
        <v>-2.2535211267605604E-2</v>
      </c>
    </row>
    <row r="50" spans="1:12" ht="15" customHeight="1" thickBot="1" x14ac:dyDescent="0.3">
      <c r="A50" s="7" t="s">
        <v>106</v>
      </c>
      <c r="B50" s="6"/>
      <c r="C50" s="29">
        <v>34</v>
      </c>
      <c r="D50" s="30" t="s">
        <v>95</v>
      </c>
      <c r="E50" s="31" t="s">
        <v>7</v>
      </c>
      <c r="F50" s="31"/>
      <c r="G50" s="31">
        <v>8.58</v>
      </c>
      <c r="H50" s="31">
        <v>8.4700000000000006</v>
      </c>
      <c r="I50" s="31">
        <v>8.57</v>
      </c>
      <c r="J50" s="31">
        <v>8.4700000000000006</v>
      </c>
      <c r="K50" s="25">
        <f>((I50-5)/(G50-5))-1</f>
        <v>-2.7932960893853886E-3</v>
      </c>
      <c r="L50" s="47">
        <f>((J50-5)/(H50-5))-1</f>
        <v>0</v>
      </c>
    </row>
    <row r="51" spans="1:12" ht="15" customHeight="1" thickBot="1" x14ac:dyDescent="0.3">
      <c r="A51" s="7" t="s">
        <v>106</v>
      </c>
      <c r="B51" s="6"/>
      <c r="C51" s="29">
        <v>39</v>
      </c>
      <c r="D51" s="30" t="s">
        <v>73</v>
      </c>
      <c r="E51" s="31" t="s">
        <v>29</v>
      </c>
      <c r="F51" s="31"/>
      <c r="G51" s="31">
        <v>8.27</v>
      </c>
      <c r="H51" s="31">
        <v>8.43</v>
      </c>
      <c r="I51" s="31">
        <v>8.33</v>
      </c>
      <c r="J51" s="31">
        <v>8.4600000000000009</v>
      </c>
      <c r="K51" s="25">
        <f>((I51-5)/(G51-5))-1</f>
        <v>1.8348623853211121E-2</v>
      </c>
      <c r="L51" s="47">
        <f>((J51-5)/(H51-5))-1</f>
        <v>8.7463556851314905E-3</v>
      </c>
    </row>
    <row r="52" spans="1:12" ht="15" customHeight="1" thickBot="1" x14ac:dyDescent="0.3">
      <c r="A52" s="7" t="s">
        <v>141</v>
      </c>
      <c r="B52" s="6"/>
      <c r="C52" s="26">
        <v>38</v>
      </c>
      <c r="D52" s="30" t="s">
        <v>101</v>
      </c>
      <c r="E52" s="31" t="s">
        <v>8</v>
      </c>
      <c r="F52" s="31"/>
      <c r="G52" s="31">
        <v>8.33</v>
      </c>
      <c r="H52" s="31">
        <v>8.3800000000000008</v>
      </c>
      <c r="I52" s="31">
        <v>8.4700000000000006</v>
      </c>
      <c r="J52" s="31">
        <v>8.4600000000000009</v>
      </c>
      <c r="K52" s="25">
        <f>((I52-5)/(G52-5))-1</f>
        <v>4.2042042042042205E-2</v>
      </c>
      <c r="L52" s="47">
        <f>((J52-5)/(H52-5))-1</f>
        <v>2.3668639053254559E-2</v>
      </c>
    </row>
    <row r="53" spans="1:12" ht="15" customHeight="1" thickBot="1" x14ac:dyDescent="0.3">
      <c r="A53" s="5" t="s">
        <v>141</v>
      </c>
      <c r="B53" s="4"/>
      <c r="C53" s="26">
        <v>37</v>
      </c>
      <c r="D53" s="30" t="s">
        <v>449</v>
      </c>
      <c r="E53" s="31" t="s">
        <v>41</v>
      </c>
      <c r="F53" s="31" t="s">
        <v>41</v>
      </c>
      <c r="G53" s="31">
        <v>8.5500000000000007</v>
      </c>
      <c r="H53" s="31">
        <v>8.31</v>
      </c>
      <c r="I53" s="31">
        <v>8.8000000000000007</v>
      </c>
      <c r="J53" s="31">
        <v>8.4600000000000009</v>
      </c>
      <c r="K53" s="25">
        <f>((I53-5)/(G53-5))-1</f>
        <v>7.0422535211267512E-2</v>
      </c>
      <c r="L53" s="47">
        <f>((J53-5)/(H53-5))-1</f>
        <v>4.5317220543806824E-2</v>
      </c>
    </row>
    <row r="54" spans="1:12" ht="15" customHeight="1" thickBot="1" x14ac:dyDescent="0.3">
      <c r="A54" s="5" t="s">
        <v>309</v>
      </c>
      <c r="B54" s="4"/>
      <c r="C54" s="29">
        <v>46</v>
      </c>
      <c r="D54" s="30" t="s">
        <v>234</v>
      </c>
      <c r="E54" s="31" t="s">
        <v>26</v>
      </c>
      <c r="F54" s="31"/>
      <c r="G54" s="31">
        <v>8.6300000000000008</v>
      </c>
      <c r="H54" s="31">
        <v>8.5</v>
      </c>
      <c r="I54" s="31">
        <v>8.56</v>
      </c>
      <c r="J54" s="31">
        <v>8.4499999999999993</v>
      </c>
      <c r="K54" s="25">
        <f>((I54-5)/(G54-5))-1</f>
        <v>-1.9283746556473913E-2</v>
      </c>
      <c r="L54" s="47">
        <f>((J54-5)/(H54-5))-1</f>
        <v>-1.4285714285714457E-2</v>
      </c>
    </row>
    <row r="55" spans="1:12" ht="15" customHeight="1" thickBot="1" x14ac:dyDescent="0.3">
      <c r="A55" s="7" t="s">
        <v>219</v>
      </c>
      <c r="B55" s="6"/>
      <c r="C55" s="29">
        <v>45</v>
      </c>
      <c r="D55" s="30" t="s">
        <v>477</v>
      </c>
      <c r="E55" s="31" t="s">
        <v>443</v>
      </c>
      <c r="F55" s="31" t="s">
        <v>444</v>
      </c>
      <c r="G55" s="31">
        <v>8.67</v>
      </c>
      <c r="H55" s="31">
        <v>8.4700000000000006</v>
      </c>
      <c r="I55" s="31">
        <v>8.65</v>
      </c>
      <c r="J55" s="31">
        <v>8.4499999999999993</v>
      </c>
      <c r="K55" s="25">
        <f>((I55-5)/(G55-5))-1</f>
        <v>-5.4495912806538094E-3</v>
      </c>
      <c r="L55" s="47">
        <f>((J55-5)/(H55-5))-1</f>
        <v>-5.7636887608073506E-3</v>
      </c>
    </row>
    <row r="56" spans="1:12" ht="15" customHeight="1" thickBot="1" x14ac:dyDescent="0.3">
      <c r="A56" s="7" t="s">
        <v>219</v>
      </c>
      <c r="B56" s="6"/>
      <c r="C56" s="29">
        <v>44</v>
      </c>
      <c r="D56" s="30" t="s">
        <v>479</v>
      </c>
      <c r="E56" s="31" t="s">
        <v>6</v>
      </c>
      <c r="F56" s="31" t="s">
        <v>6</v>
      </c>
      <c r="G56" s="31">
        <v>8.7799999999999994</v>
      </c>
      <c r="H56" s="31">
        <v>8.4600000000000009</v>
      </c>
      <c r="I56" s="31">
        <v>8.75</v>
      </c>
      <c r="J56" s="31">
        <v>8.4499999999999993</v>
      </c>
      <c r="K56" s="25">
        <f>((I56-5)/(G56-5))-1</f>
        <v>-7.9365079365077973E-3</v>
      </c>
      <c r="L56" s="47">
        <f>((J56-5)/(H56-5))-1</f>
        <v>-2.8901734104050947E-3</v>
      </c>
    </row>
    <row r="57" spans="1:12" ht="15" customHeight="1" thickBot="1" x14ac:dyDescent="0.3">
      <c r="A57" s="5" t="s">
        <v>180</v>
      </c>
      <c r="B57" s="4"/>
      <c r="C57" s="26">
        <v>43</v>
      </c>
      <c r="D57" s="30" t="s">
        <v>114</v>
      </c>
      <c r="E57" s="31" t="s">
        <v>28</v>
      </c>
      <c r="F57" s="31" t="s">
        <v>455</v>
      </c>
      <c r="G57" s="31">
        <v>8.52</v>
      </c>
      <c r="H57" s="31">
        <v>8.44</v>
      </c>
      <c r="I57" s="31">
        <v>8.5399999999999991</v>
      </c>
      <c r="J57" s="31">
        <v>8.4499999999999993</v>
      </c>
      <c r="K57" s="25">
        <f>((I57-5)/(G57-5))-1</f>
        <v>5.6818181818181213E-3</v>
      </c>
      <c r="L57" s="47">
        <f>((J57-5)/(H57-5))-1</f>
        <v>2.9069767441860517E-3</v>
      </c>
    </row>
    <row r="58" spans="1:12" ht="15" customHeight="1" thickBot="1" x14ac:dyDescent="0.3">
      <c r="A58" s="5" t="s">
        <v>219</v>
      </c>
      <c r="B58" s="4"/>
      <c r="C58" s="26">
        <v>42</v>
      </c>
      <c r="D58" s="30" t="s">
        <v>478</v>
      </c>
      <c r="E58" s="31" t="s">
        <v>29</v>
      </c>
      <c r="F58" s="31"/>
      <c r="G58" s="31">
        <v>8.5500000000000007</v>
      </c>
      <c r="H58" s="31">
        <v>8.4</v>
      </c>
      <c r="I58" s="31">
        <v>8.64</v>
      </c>
      <c r="J58" s="31">
        <v>8.4499999999999993</v>
      </c>
      <c r="K58" s="25">
        <f>((I58-5)/(G58-5))-1</f>
        <v>2.5352112676056304E-2</v>
      </c>
      <c r="L58" s="47">
        <f>((J58-5)/(H58-5))-1</f>
        <v>1.4705882352940902E-2</v>
      </c>
    </row>
    <row r="59" spans="1:12" ht="15" customHeight="1" thickBot="1" x14ac:dyDescent="0.3">
      <c r="A59" s="5" t="s">
        <v>141</v>
      </c>
      <c r="B59" s="4"/>
      <c r="C59" s="29">
        <v>40</v>
      </c>
      <c r="D59" s="30" t="s">
        <v>81</v>
      </c>
      <c r="E59" s="31" t="s">
        <v>2</v>
      </c>
      <c r="F59" s="31"/>
      <c r="G59" s="31">
        <v>8.56</v>
      </c>
      <c r="H59" s="31">
        <v>8.3699999999999992</v>
      </c>
      <c r="I59" s="31">
        <v>8.69</v>
      </c>
      <c r="J59" s="31">
        <v>8.4499999999999993</v>
      </c>
      <c r="K59" s="25">
        <f>((I59-5)/(G59-5))-1</f>
        <v>3.651685393258397E-2</v>
      </c>
      <c r="L59" s="47">
        <f>((J59-5)/(H59-5))-1</f>
        <v>2.3738872403560762E-2</v>
      </c>
    </row>
    <row r="60" spans="1:12" ht="15" customHeight="1" thickBot="1" x14ac:dyDescent="0.3">
      <c r="A60" s="7" t="s">
        <v>141</v>
      </c>
      <c r="B60" s="6"/>
      <c r="C60" s="29">
        <v>41</v>
      </c>
      <c r="D60" s="30" t="s">
        <v>450</v>
      </c>
      <c r="E60" s="31" t="s">
        <v>443</v>
      </c>
      <c r="F60" s="31"/>
      <c r="G60" s="31">
        <v>8.35</v>
      </c>
      <c r="H60" s="31">
        <v>8.3699999999999992</v>
      </c>
      <c r="I60" s="31">
        <v>8.4700000000000006</v>
      </c>
      <c r="J60" s="31">
        <v>8.4499999999999993</v>
      </c>
      <c r="K60" s="25">
        <f>((I60-5)/(G60-5))-1</f>
        <v>3.582089552238843E-2</v>
      </c>
      <c r="L60" s="47">
        <f>((J60-5)/(H60-5))-1</f>
        <v>2.3738872403560762E-2</v>
      </c>
    </row>
    <row r="61" spans="1:12" ht="15" customHeight="1" thickBot="1" x14ac:dyDescent="0.3">
      <c r="A61" s="5" t="s">
        <v>247</v>
      </c>
      <c r="B61" s="4"/>
      <c r="C61" s="26">
        <v>48</v>
      </c>
      <c r="D61" s="30" t="s">
        <v>496</v>
      </c>
      <c r="E61" s="31" t="s">
        <v>13</v>
      </c>
      <c r="F61" s="31"/>
      <c r="G61" s="31">
        <v>8.6300000000000008</v>
      </c>
      <c r="H61" s="31">
        <v>8.58</v>
      </c>
      <c r="I61" s="31">
        <v>8.39</v>
      </c>
      <c r="J61" s="31">
        <v>8.44</v>
      </c>
      <c r="K61" s="25">
        <f>((I61-5)/(G61-5))-1</f>
        <v>-6.6115702479338845E-2</v>
      </c>
      <c r="L61" s="47">
        <f>((J61-5)/(H61-5))-1</f>
        <v>-3.9106145251396773E-2</v>
      </c>
    </row>
    <row r="62" spans="1:12" ht="15" customHeight="1" thickBot="1" x14ac:dyDescent="0.3">
      <c r="A62" s="7" t="s">
        <v>247</v>
      </c>
      <c r="B62" s="6"/>
      <c r="C62" s="26">
        <v>47</v>
      </c>
      <c r="D62" s="30" t="s">
        <v>497</v>
      </c>
      <c r="E62" s="31" t="s">
        <v>498</v>
      </c>
      <c r="F62" s="31"/>
      <c r="G62" s="31">
        <v>8</v>
      </c>
      <c r="H62" s="31">
        <v>8.2799999999999994</v>
      </c>
      <c r="I62" s="31">
        <v>8.27</v>
      </c>
      <c r="J62" s="31">
        <v>8.44</v>
      </c>
      <c r="K62" s="25">
        <f>((I62-5)/(G62-5))-1</f>
        <v>8.9999999999999858E-2</v>
      </c>
      <c r="L62" s="47">
        <f>((J62-5)/(H62-5))-1</f>
        <v>4.8780487804878092E-2</v>
      </c>
    </row>
    <row r="63" spans="1:12" ht="15" customHeight="1" thickBot="1" x14ac:dyDescent="0.3">
      <c r="A63" s="7" t="s">
        <v>247</v>
      </c>
      <c r="B63" s="6"/>
      <c r="C63" s="29">
        <v>50</v>
      </c>
      <c r="D63" s="30" t="s">
        <v>230</v>
      </c>
      <c r="E63" s="31" t="s">
        <v>9</v>
      </c>
      <c r="F63" s="31"/>
      <c r="G63" s="31">
        <v>8.5299999999999994</v>
      </c>
      <c r="H63" s="31">
        <v>8.4600000000000009</v>
      </c>
      <c r="I63" s="31">
        <v>8.48</v>
      </c>
      <c r="J63" s="31">
        <v>8.43</v>
      </c>
      <c r="K63" s="25">
        <f>((I63-5)/(G63-5))-1</f>
        <v>-1.4164305949008194E-2</v>
      </c>
      <c r="L63" s="47">
        <f>((J63-5)/(H63-5))-1</f>
        <v>-8.6705202312141738E-3</v>
      </c>
    </row>
    <row r="64" spans="1:12" ht="15" customHeight="1" thickBot="1" x14ac:dyDescent="0.3">
      <c r="A64" s="5" t="s">
        <v>247</v>
      </c>
      <c r="B64" s="4"/>
      <c r="C64" s="29">
        <v>49</v>
      </c>
      <c r="D64" s="30" t="s">
        <v>499</v>
      </c>
      <c r="E64" s="31" t="s">
        <v>8</v>
      </c>
      <c r="F64" s="31"/>
      <c r="G64" s="31">
        <v>8.23</v>
      </c>
      <c r="H64" s="31">
        <v>8.25</v>
      </c>
      <c r="I64" s="31">
        <v>8.5299999999999994</v>
      </c>
      <c r="J64" s="31">
        <v>8.43</v>
      </c>
      <c r="K64" s="25">
        <f>((I64-5)/(G64-5))-1</f>
        <v>9.2879256965944013E-2</v>
      </c>
      <c r="L64" s="47">
        <f>((J64-5)/(H64-5))-1</f>
        <v>5.5384615384615365E-2</v>
      </c>
    </row>
    <row r="65" spans="1:12" ht="15" customHeight="1" thickBot="1" x14ac:dyDescent="0.3">
      <c r="A65" s="7" t="s">
        <v>247</v>
      </c>
      <c r="B65" s="6"/>
      <c r="C65" s="29">
        <v>54</v>
      </c>
      <c r="D65" s="30" t="s">
        <v>501</v>
      </c>
      <c r="E65" s="31" t="s">
        <v>2</v>
      </c>
      <c r="F65" s="31"/>
      <c r="G65" s="31">
        <v>8.68</v>
      </c>
      <c r="H65" s="31">
        <v>8.49</v>
      </c>
      <c r="I65" s="31">
        <v>8.56</v>
      </c>
      <c r="J65" s="31">
        <v>8.42</v>
      </c>
      <c r="K65" s="25">
        <f>((I65-5)/(G65-5))-1</f>
        <v>-3.2608695652173725E-2</v>
      </c>
      <c r="L65" s="47">
        <f>((J65-5)/(H65-5))-1</f>
        <v>-2.0057306590257951E-2</v>
      </c>
    </row>
    <row r="66" spans="1:12" ht="15" customHeight="1" thickBot="1" x14ac:dyDescent="0.3">
      <c r="A66" s="5" t="s">
        <v>247</v>
      </c>
      <c r="B66" s="4"/>
      <c r="C66" s="26">
        <v>53</v>
      </c>
      <c r="D66" s="30" t="s">
        <v>500</v>
      </c>
      <c r="E66" s="31" t="s">
        <v>13</v>
      </c>
      <c r="F66" s="31"/>
      <c r="G66" s="31">
        <v>8.9</v>
      </c>
      <c r="H66" s="31">
        <v>8.43</v>
      </c>
      <c r="I66" s="31">
        <v>8.8699999999999992</v>
      </c>
      <c r="J66" s="31">
        <v>8.42</v>
      </c>
      <c r="K66" s="25">
        <f>((I66-5)/(G66-5))-1</f>
        <v>-7.692307692307998E-3</v>
      </c>
      <c r="L66" s="47">
        <f>((J66-5)/(H66-5))-1</f>
        <v>-2.9154518950437192E-3</v>
      </c>
    </row>
    <row r="67" spans="1:12" ht="15" customHeight="1" thickBot="1" x14ac:dyDescent="0.3">
      <c r="A67" s="5" t="s">
        <v>141</v>
      </c>
      <c r="B67" s="4"/>
      <c r="C67" s="26">
        <v>52</v>
      </c>
      <c r="D67" s="30" t="s">
        <v>83</v>
      </c>
      <c r="E67" s="31" t="s">
        <v>28</v>
      </c>
      <c r="F67" s="31"/>
      <c r="G67" s="31">
        <v>8.33</v>
      </c>
      <c r="H67" s="31">
        <v>8.39</v>
      </c>
      <c r="I67" s="31">
        <v>8.3699999999999992</v>
      </c>
      <c r="J67" s="31">
        <v>8.42</v>
      </c>
      <c r="K67" s="25">
        <f>((I67-5)/(G67-5))-1</f>
        <v>1.2012012012011741E-2</v>
      </c>
      <c r="L67" s="47">
        <f>((J67-5)/(H67-5))-1</f>
        <v>8.8495575221236855E-3</v>
      </c>
    </row>
    <row r="68" spans="1:12" ht="15" customHeight="1" thickBot="1" x14ac:dyDescent="0.3">
      <c r="A68" s="7" t="s">
        <v>141</v>
      </c>
      <c r="B68" s="6"/>
      <c r="C68" s="29">
        <v>51</v>
      </c>
      <c r="D68" s="30" t="s">
        <v>451</v>
      </c>
      <c r="E68" s="31" t="s">
        <v>12</v>
      </c>
      <c r="F68" s="31"/>
      <c r="G68" s="31">
        <v>8.11</v>
      </c>
      <c r="H68" s="31">
        <v>8.34</v>
      </c>
      <c r="I68" s="31">
        <v>8.25</v>
      </c>
      <c r="J68" s="31">
        <v>8.42</v>
      </c>
      <c r="K68" s="25">
        <f>((I68-5)/(G68-5))-1</f>
        <v>4.5016077170418223E-2</v>
      </c>
      <c r="L68" s="47">
        <f>((J68-5)/(H68-5))-1</f>
        <v>2.39520958083832E-2</v>
      </c>
    </row>
    <row r="69" spans="1:12" ht="15" customHeight="1" thickBot="1" x14ac:dyDescent="0.3">
      <c r="A69" s="7" t="s">
        <v>106</v>
      </c>
      <c r="B69" s="6"/>
      <c r="C69" s="29">
        <v>59</v>
      </c>
      <c r="D69" s="30" t="s">
        <v>439</v>
      </c>
      <c r="E69" s="31" t="s">
        <v>31</v>
      </c>
      <c r="F69" s="31"/>
      <c r="G69" s="31">
        <v>8.59</v>
      </c>
      <c r="H69" s="31">
        <v>8.51</v>
      </c>
      <c r="I69" s="31">
        <v>8.43</v>
      </c>
      <c r="J69" s="31">
        <v>8.41</v>
      </c>
      <c r="K69" s="25">
        <f>((I69-5)/(G69-5))-1</f>
        <v>-4.4568245125348183E-2</v>
      </c>
      <c r="L69" s="47">
        <f>((J69-5)/(H69-5))-1</f>
        <v>-2.8490028490028352E-2</v>
      </c>
    </row>
    <row r="70" spans="1:12" ht="15" customHeight="1" thickBot="1" x14ac:dyDescent="0.3">
      <c r="A70" s="5" t="s">
        <v>141</v>
      </c>
      <c r="B70" s="4"/>
      <c r="C70" s="26">
        <v>58</v>
      </c>
      <c r="D70" s="30" t="s">
        <v>452</v>
      </c>
      <c r="E70" s="31" t="s">
        <v>46</v>
      </c>
      <c r="F70" s="31" t="s">
        <v>46</v>
      </c>
      <c r="G70" s="31">
        <v>8.58</v>
      </c>
      <c r="H70" s="31">
        <v>8.4600000000000009</v>
      </c>
      <c r="I70" s="31">
        <v>8.49</v>
      </c>
      <c r="J70" s="31">
        <v>8.41</v>
      </c>
      <c r="K70" s="25">
        <f>((I70-5)/(G70-5))-1</f>
        <v>-2.5139664804469275E-2</v>
      </c>
      <c r="L70" s="47">
        <f>((J70-5)/(H70-5))-1</f>
        <v>-1.4450867052023364E-2</v>
      </c>
    </row>
    <row r="71" spans="1:12" ht="15" customHeight="1" thickBot="1" x14ac:dyDescent="0.3">
      <c r="A71" s="5" t="s">
        <v>106</v>
      </c>
      <c r="B71" s="4"/>
      <c r="C71" s="26">
        <v>57</v>
      </c>
      <c r="D71" s="30" t="s">
        <v>438</v>
      </c>
      <c r="E71" s="31" t="s">
        <v>13</v>
      </c>
      <c r="F71" s="31"/>
      <c r="G71" s="31">
        <v>8.76</v>
      </c>
      <c r="H71" s="31">
        <v>8.44</v>
      </c>
      <c r="I71" s="31">
        <v>8.7100000000000009</v>
      </c>
      <c r="J71" s="31">
        <v>8.41</v>
      </c>
      <c r="K71" s="25">
        <f>((I71-5)/(G71-5))-1</f>
        <v>-1.3297872340425232E-2</v>
      </c>
      <c r="L71" s="47">
        <f>((J71-5)/(H71-5))-1</f>
        <v>-8.720930232557933E-3</v>
      </c>
    </row>
    <row r="72" spans="1:12" ht="15" customHeight="1" thickBot="1" x14ac:dyDescent="0.3">
      <c r="A72" s="5" t="s">
        <v>247</v>
      </c>
      <c r="B72" s="4"/>
      <c r="C72" s="29">
        <v>56</v>
      </c>
      <c r="D72" s="30" t="s">
        <v>502</v>
      </c>
      <c r="E72" s="31" t="s">
        <v>6</v>
      </c>
      <c r="F72" s="31" t="s">
        <v>6</v>
      </c>
      <c r="G72" s="31">
        <v>8.6300000000000008</v>
      </c>
      <c r="H72" s="31">
        <v>8.39</v>
      </c>
      <c r="I72" s="31">
        <v>8.65</v>
      </c>
      <c r="J72" s="31">
        <v>8.41</v>
      </c>
      <c r="K72" s="25">
        <f>((I72-5)/(G72-5))-1</f>
        <v>5.5096418732780705E-3</v>
      </c>
      <c r="L72" s="47">
        <f>((J72-5)/(H72-5))-1</f>
        <v>5.8997050147491237E-3</v>
      </c>
    </row>
    <row r="73" spans="1:12" ht="15" customHeight="1" thickBot="1" x14ac:dyDescent="0.3">
      <c r="A73" s="7" t="s">
        <v>309</v>
      </c>
      <c r="B73" s="6"/>
      <c r="C73" s="29">
        <v>55</v>
      </c>
      <c r="D73" s="30" t="s">
        <v>242</v>
      </c>
      <c r="E73" s="31" t="s">
        <v>39</v>
      </c>
      <c r="F73" s="31" t="s">
        <v>39</v>
      </c>
      <c r="G73" s="31">
        <v>8.23</v>
      </c>
      <c r="H73" s="31">
        <v>8.2200000000000006</v>
      </c>
      <c r="I73" s="31">
        <v>8.5500000000000007</v>
      </c>
      <c r="J73" s="31">
        <v>8.41</v>
      </c>
      <c r="K73" s="25">
        <f>((I73-5)/(G73-5))-1</f>
        <v>9.9071207430340591E-2</v>
      </c>
      <c r="L73" s="47">
        <f>((J73-5)/(H73-5))-1</f>
        <v>5.9006211180124168E-2</v>
      </c>
    </row>
    <row r="74" spans="1:12" ht="15" customHeight="1" thickBot="1" x14ac:dyDescent="0.3">
      <c r="A74" s="5" t="s">
        <v>219</v>
      </c>
      <c r="B74" s="4"/>
      <c r="C74" s="29">
        <v>60</v>
      </c>
      <c r="D74" s="30" t="s">
        <v>480</v>
      </c>
      <c r="E74" s="31" t="s">
        <v>64</v>
      </c>
      <c r="F74" s="31" t="s">
        <v>3</v>
      </c>
      <c r="G74" s="31">
        <v>8.7899999999999991</v>
      </c>
      <c r="H74" s="31">
        <v>8.61</v>
      </c>
      <c r="I74" s="31">
        <v>8.44</v>
      </c>
      <c r="J74" s="31">
        <v>8.4</v>
      </c>
      <c r="K74" s="25">
        <f>((I74-5)/(G74-5))-1</f>
        <v>-9.2348284960422133E-2</v>
      </c>
      <c r="L74" s="47">
        <f>((J74-5)/(H74-5))-1</f>
        <v>-5.8171745152354348E-2</v>
      </c>
    </row>
    <row r="75" spans="1:12" ht="15" customHeight="1" thickBot="1" x14ac:dyDescent="0.3">
      <c r="A75" s="5" t="s">
        <v>309</v>
      </c>
      <c r="B75" s="4"/>
      <c r="C75" s="26">
        <v>63</v>
      </c>
      <c r="D75" s="30" t="s">
        <v>226</v>
      </c>
      <c r="E75" s="31" t="s">
        <v>15</v>
      </c>
      <c r="F75" s="31"/>
      <c r="G75" s="31">
        <v>8.6999999999999993</v>
      </c>
      <c r="H75" s="31">
        <v>8.4499999999999993</v>
      </c>
      <c r="I75" s="31">
        <v>8.61</v>
      </c>
      <c r="J75" s="31">
        <v>8.39</v>
      </c>
      <c r="K75" s="25">
        <f>((I75-5)/(G75-5))-1</f>
        <v>-2.4324324324324298E-2</v>
      </c>
      <c r="L75" s="47">
        <f>((J75-5)/(H75-5))-1</f>
        <v>-1.7391304347825765E-2</v>
      </c>
    </row>
    <row r="76" spans="1:12" ht="15" customHeight="1" thickBot="1" x14ac:dyDescent="0.3">
      <c r="A76" s="7" t="s">
        <v>247</v>
      </c>
      <c r="B76" s="6"/>
      <c r="C76" s="26">
        <v>62</v>
      </c>
      <c r="D76" s="30" t="s">
        <v>503</v>
      </c>
      <c r="E76" s="31" t="s">
        <v>44</v>
      </c>
      <c r="F76" s="31"/>
      <c r="G76" s="31">
        <v>8.4600000000000009</v>
      </c>
      <c r="H76" s="31">
        <v>8.44</v>
      </c>
      <c r="I76" s="31">
        <v>8.3800000000000008</v>
      </c>
      <c r="J76" s="31">
        <v>8.39</v>
      </c>
      <c r="K76" s="25">
        <f>((I76-5)/(G76-5))-1</f>
        <v>-2.3121387283236983E-2</v>
      </c>
      <c r="L76" s="47">
        <f>((J76-5)/(H76-5))-1</f>
        <v>-1.4534883720929925E-2</v>
      </c>
    </row>
    <row r="77" spans="1:12" ht="15" customHeight="1" thickBot="1" x14ac:dyDescent="0.3">
      <c r="A77" s="7" t="s">
        <v>309</v>
      </c>
      <c r="B77" s="6"/>
      <c r="C77" s="29">
        <v>61</v>
      </c>
      <c r="D77" s="30" t="s">
        <v>517</v>
      </c>
      <c r="E77" s="31" t="s">
        <v>55</v>
      </c>
      <c r="F77" s="31" t="s">
        <v>55</v>
      </c>
      <c r="G77" s="31">
        <v>8.2200000000000006</v>
      </c>
      <c r="H77" s="31">
        <v>8.26</v>
      </c>
      <c r="I77" s="31">
        <v>8.4499999999999993</v>
      </c>
      <c r="J77" s="31">
        <v>8.39</v>
      </c>
      <c r="K77" s="25">
        <f>((I77-5)/(G77-5))-1</f>
        <v>7.1428571428570953E-2</v>
      </c>
      <c r="L77" s="47">
        <f>((J77-5)/(H77-5))-1</f>
        <v>3.9877300613497146E-2</v>
      </c>
    </row>
    <row r="78" spans="1:12" ht="15" customHeight="1" thickBot="1" x14ac:dyDescent="0.3">
      <c r="A78" s="7" t="s">
        <v>180</v>
      </c>
      <c r="B78" s="6"/>
      <c r="C78" s="29">
        <v>64</v>
      </c>
      <c r="D78" s="30" t="s">
        <v>108</v>
      </c>
      <c r="E78" s="31" t="s">
        <v>6</v>
      </c>
      <c r="F78" s="31"/>
      <c r="G78" s="31">
        <v>8.18</v>
      </c>
      <c r="H78" s="31">
        <v>8.34</v>
      </c>
      <c r="I78" s="31">
        <v>8.24</v>
      </c>
      <c r="J78" s="31">
        <v>8.3800000000000008</v>
      </c>
      <c r="K78" s="25">
        <f>((I78-5)/(G78-5))-1</f>
        <v>1.8867924528302105E-2</v>
      </c>
      <c r="L78" s="47">
        <f>((J78-5)/(H78-5))-1</f>
        <v>1.1976047904191933E-2</v>
      </c>
    </row>
    <row r="79" spans="1:12" ht="15" customHeight="1" thickBot="1" x14ac:dyDescent="0.3">
      <c r="A79" s="5" t="s">
        <v>366</v>
      </c>
      <c r="B79" s="4"/>
      <c r="C79" s="26">
        <v>67</v>
      </c>
      <c r="D79" s="30" t="s">
        <v>549</v>
      </c>
      <c r="E79" s="31" t="s">
        <v>46</v>
      </c>
      <c r="F79" s="31" t="s">
        <v>471</v>
      </c>
      <c r="G79" s="31">
        <v>8.5500000000000007</v>
      </c>
      <c r="H79" s="31">
        <v>8.4600000000000009</v>
      </c>
      <c r="I79" s="31">
        <v>8.4</v>
      </c>
      <c r="J79" s="31">
        <v>8.3699999999999992</v>
      </c>
      <c r="K79" s="25">
        <f>((I79-5)/(G79-5))-1</f>
        <v>-4.2253521126760618E-2</v>
      </c>
      <c r="L79" s="47">
        <f>((J79-5)/(H79-5))-1</f>
        <v>-2.6011560693642077E-2</v>
      </c>
    </row>
    <row r="80" spans="1:12" ht="15" customHeight="1" thickBot="1" x14ac:dyDescent="0.3">
      <c r="A80" s="5" t="s">
        <v>106</v>
      </c>
      <c r="B80" s="4"/>
      <c r="C80" s="29">
        <v>66</v>
      </c>
      <c r="D80" s="30" t="s">
        <v>440</v>
      </c>
      <c r="E80" s="31" t="s">
        <v>441</v>
      </c>
      <c r="F80" s="31"/>
      <c r="G80" s="31">
        <v>8.4</v>
      </c>
      <c r="H80" s="31">
        <v>8.4</v>
      </c>
      <c r="I80" s="31">
        <v>8.36</v>
      </c>
      <c r="J80" s="31">
        <v>8.3699999999999992</v>
      </c>
      <c r="K80" s="25">
        <f>((I80-5)/(G80-5))-1</f>
        <v>-1.1764705882353232E-2</v>
      </c>
      <c r="L80" s="47">
        <f>((J80-5)/(H80-5))-1</f>
        <v>-8.8235294117650076E-3</v>
      </c>
    </row>
    <row r="81" spans="1:12" ht="15" customHeight="1" thickBot="1" x14ac:dyDescent="0.3">
      <c r="A81" s="5" t="s">
        <v>309</v>
      </c>
      <c r="B81" s="4"/>
      <c r="C81" s="29">
        <v>65</v>
      </c>
      <c r="D81" s="30" t="s">
        <v>240</v>
      </c>
      <c r="E81" s="31" t="s">
        <v>14</v>
      </c>
      <c r="F81" s="31" t="s">
        <v>14</v>
      </c>
      <c r="G81" s="31">
        <v>8.16</v>
      </c>
      <c r="H81" s="31">
        <v>8.19</v>
      </c>
      <c r="I81" s="31">
        <v>8.4700000000000006</v>
      </c>
      <c r="J81" s="31">
        <v>8.3699999999999992</v>
      </c>
      <c r="K81" s="25">
        <f>((I81-5)/(G81-5))-1</f>
        <v>9.8101265822784889E-2</v>
      </c>
      <c r="L81" s="47">
        <f>((J81-5)/(H81-5))-1</f>
        <v>5.6426332288401104E-2</v>
      </c>
    </row>
    <row r="82" spans="1:12" ht="15" customHeight="1" thickBot="1" x14ac:dyDescent="0.3">
      <c r="A82" s="7" t="s">
        <v>219</v>
      </c>
      <c r="B82" s="6"/>
      <c r="C82" s="29">
        <v>70</v>
      </c>
      <c r="D82" s="30" t="s">
        <v>481</v>
      </c>
      <c r="E82" s="31" t="s">
        <v>28</v>
      </c>
      <c r="F82" s="31" t="s">
        <v>28</v>
      </c>
      <c r="G82" s="31">
        <v>8.68</v>
      </c>
      <c r="H82" s="31">
        <v>8.48</v>
      </c>
      <c r="I82" s="31">
        <v>8.48</v>
      </c>
      <c r="J82" s="31">
        <v>8.36</v>
      </c>
      <c r="K82" s="25">
        <f>((I82-5)/(G82-5))-1</f>
        <v>-5.4347826086956319E-2</v>
      </c>
      <c r="L82" s="47">
        <f>((J82-5)/(H82-5))-1</f>
        <v>-3.4482758620689946E-2</v>
      </c>
    </row>
    <row r="83" spans="1:12" ht="15" customHeight="1" thickBot="1" x14ac:dyDescent="0.3">
      <c r="A83" s="7" t="s">
        <v>141</v>
      </c>
      <c r="B83" s="6"/>
      <c r="C83" s="29">
        <v>69</v>
      </c>
      <c r="D83" s="30" t="s">
        <v>453</v>
      </c>
      <c r="E83" s="31" t="s">
        <v>55</v>
      </c>
      <c r="F83" s="31"/>
      <c r="G83" s="31">
        <v>8.6199999999999992</v>
      </c>
      <c r="H83" s="31">
        <v>8.42</v>
      </c>
      <c r="I83" s="31">
        <v>8.5299999999999994</v>
      </c>
      <c r="J83" s="31">
        <v>8.36</v>
      </c>
      <c r="K83" s="25">
        <f>((I83-5)/(G83-5))-1</f>
        <v>-2.4861878453038666E-2</v>
      </c>
      <c r="L83" s="47">
        <f>((J83-5)/(H83-5))-1</f>
        <v>-1.7543859649122973E-2</v>
      </c>
    </row>
    <row r="84" spans="1:12" ht="15" customHeight="1" thickBot="1" x14ac:dyDescent="0.3">
      <c r="A84" s="7" t="s">
        <v>309</v>
      </c>
      <c r="B84" s="6"/>
      <c r="C84" s="26">
        <v>68</v>
      </c>
      <c r="D84" s="30" t="s">
        <v>518</v>
      </c>
      <c r="E84" s="31" t="s">
        <v>4</v>
      </c>
      <c r="F84" s="31"/>
      <c r="G84" s="31">
        <v>8.3800000000000008</v>
      </c>
      <c r="H84" s="31">
        <v>8.2899999999999991</v>
      </c>
      <c r="I84" s="31">
        <v>8.49</v>
      </c>
      <c r="J84" s="31">
        <v>8.36</v>
      </c>
      <c r="K84" s="25">
        <f>((I84-5)/(G84-5))-1</f>
        <v>3.2544378698224685E-2</v>
      </c>
      <c r="L84" s="47">
        <f>((J84-5)/(H84-5))-1</f>
        <v>2.1276595744680993E-2</v>
      </c>
    </row>
    <row r="85" spans="1:12" ht="15" customHeight="1" thickBot="1" x14ac:dyDescent="0.3">
      <c r="A85" s="5" t="s">
        <v>309</v>
      </c>
      <c r="B85" s="4"/>
      <c r="C85" s="29">
        <v>74</v>
      </c>
      <c r="D85" s="30" t="s">
        <v>519</v>
      </c>
      <c r="E85" s="31" t="s">
        <v>15</v>
      </c>
      <c r="F85" s="31" t="s">
        <v>420</v>
      </c>
      <c r="G85" s="31">
        <v>8.51</v>
      </c>
      <c r="H85" s="31">
        <v>8.41</v>
      </c>
      <c r="I85" s="31">
        <v>8.42</v>
      </c>
      <c r="J85" s="31">
        <v>8.35</v>
      </c>
      <c r="K85" s="25">
        <f>((I85-5)/(G85-5))-1</f>
        <v>-2.564102564102555E-2</v>
      </c>
      <c r="L85" s="47">
        <f>((J85-5)/(H85-5))-1</f>
        <v>-1.7595307917888658E-2</v>
      </c>
    </row>
    <row r="86" spans="1:12" ht="15" customHeight="1" thickBot="1" x14ac:dyDescent="0.3">
      <c r="A86" s="5" t="s">
        <v>247</v>
      </c>
      <c r="B86" s="4"/>
      <c r="C86" s="26">
        <v>73</v>
      </c>
      <c r="D86" s="30" t="s">
        <v>504</v>
      </c>
      <c r="E86" s="31" t="s">
        <v>10</v>
      </c>
      <c r="F86" s="31" t="s">
        <v>10</v>
      </c>
      <c r="G86" s="31">
        <v>8.5500000000000007</v>
      </c>
      <c r="H86" s="31">
        <v>8.3800000000000008</v>
      </c>
      <c r="I86" s="31">
        <v>8.5</v>
      </c>
      <c r="J86" s="31">
        <v>8.35</v>
      </c>
      <c r="K86" s="25">
        <f>((I86-5)/(G86-5))-1</f>
        <v>-1.4084507042253724E-2</v>
      </c>
      <c r="L86" s="47">
        <f>((J86-5)/(H86-5))-1</f>
        <v>-8.8757396449707926E-3</v>
      </c>
    </row>
    <row r="87" spans="1:12" ht="15" customHeight="1" thickBot="1" x14ac:dyDescent="0.3">
      <c r="A87" s="7" t="s">
        <v>366</v>
      </c>
      <c r="B87" s="6"/>
      <c r="C87" s="26">
        <v>72</v>
      </c>
      <c r="D87" s="30" t="s">
        <v>550</v>
      </c>
      <c r="E87" s="31" t="s">
        <v>15</v>
      </c>
      <c r="F87" s="31"/>
      <c r="G87" s="31">
        <v>8.3800000000000008</v>
      </c>
      <c r="H87" s="31">
        <v>8.25</v>
      </c>
      <c r="I87" s="31">
        <v>8.56</v>
      </c>
      <c r="J87" s="31">
        <v>8.35</v>
      </c>
      <c r="K87" s="25">
        <f>((I87-5)/(G87-5))-1</f>
        <v>5.3254437869822313E-2</v>
      </c>
      <c r="L87" s="47">
        <f>((J87-5)/(H87-5))-1</f>
        <v>3.076923076923066E-2</v>
      </c>
    </row>
    <row r="88" spans="1:12" ht="15" customHeight="1" thickBot="1" x14ac:dyDescent="0.3">
      <c r="A88" s="5" t="s">
        <v>366</v>
      </c>
      <c r="B88" s="4"/>
      <c r="C88" s="29">
        <v>71</v>
      </c>
      <c r="D88" s="30" t="s">
        <v>258</v>
      </c>
      <c r="E88" s="31" t="s">
        <v>2</v>
      </c>
      <c r="F88" s="31"/>
      <c r="G88" s="31">
        <v>8.01</v>
      </c>
      <c r="H88" s="31">
        <v>8.17</v>
      </c>
      <c r="I88" s="31">
        <v>8.32</v>
      </c>
      <c r="J88" s="31">
        <v>8.35</v>
      </c>
      <c r="K88" s="25">
        <f>((I88-5)/(G88-5))-1</f>
        <v>0.10299003322259148</v>
      </c>
      <c r="L88" s="47">
        <f>((J88-5)/(H88-5))-1</f>
        <v>5.6782334384857913E-2</v>
      </c>
    </row>
    <row r="89" spans="1:12" ht="15" customHeight="1" thickBot="1" x14ac:dyDescent="0.3">
      <c r="A89" s="7" t="s">
        <v>247</v>
      </c>
      <c r="B89" s="6"/>
      <c r="C89" s="26">
        <v>78</v>
      </c>
      <c r="D89" s="30" t="s">
        <v>505</v>
      </c>
      <c r="E89" s="31" t="s">
        <v>7</v>
      </c>
      <c r="F89" s="31"/>
      <c r="G89" s="31">
        <v>8.58</v>
      </c>
      <c r="H89" s="31">
        <v>8.59</v>
      </c>
      <c r="I89" s="31">
        <v>8.16</v>
      </c>
      <c r="J89" s="31">
        <v>8.34</v>
      </c>
      <c r="K89" s="25">
        <f>((I89-5)/(G89-5))-1</f>
        <v>-0.11731843575418988</v>
      </c>
      <c r="L89" s="47">
        <f>((J89-5)/(H89-5))-1</f>
        <v>-6.9637883008356494E-2</v>
      </c>
    </row>
    <row r="90" spans="1:12" ht="15" customHeight="1" thickBot="1" x14ac:dyDescent="0.3">
      <c r="A90" s="7" t="s">
        <v>106</v>
      </c>
      <c r="B90" s="6"/>
      <c r="C90" s="26">
        <v>77</v>
      </c>
      <c r="D90" s="30" t="s">
        <v>442</v>
      </c>
      <c r="E90" s="31" t="s">
        <v>443</v>
      </c>
      <c r="F90" s="31" t="s">
        <v>444</v>
      </c>
      <c r="G90" s="31">
        <v>8.5500000000000007</v>
      </c>
      <c r="H90" s="31">
        <v>8.4499999999999993</v>
      </c>
      <c r="I90" s="31">
        <v>8.3800000000000008</v>
      </c>
      <c r="J90" s="31">
        <v>8.34</v>
      </c>
      <c r="K90" s="25">
        <f>((I90-5)/(G90-5))-1</f>
        <v>-4.7887323943661908E-2</v>
      </c>
      <c r="L90" s="47">
        <f>((J90-5)/(H90-5))-1</f>
        <v>-3.1884057971014346E-2</v>
      </c>
    </row>
    <row r="91" spans="1:12" ht="15" customHeight="1" thickBot="1" x14ac:dyDescent="0.3">
      <c r="A91" s="5" t="s">
        <v>309</v>
      </c>
      <c r="B91" s="4"/>
      <c r="C91" s="29">
        <v>76</v>
      </c>
      <c r="D91" s="30" t="s">
        <v>220</v>
      </c>
      <c r="E91" s="31" t="s">
        <v>14</v>
      </c>
      <c r="F91" s="31" t="s">
        <v>14</v>
      </c>
      <c r="G91" s="31">
        <v>8.7100000000000009</v>
      </c>
      <c r="H91" s="31">
        <v>8.43</v>
      </c>
      <c r="I91" s="31">
        <v>8.56</v>
      </c>
      <c r="J91" s="31">
        <v>8.34</v>
      </c>
      <c r="K91" s="25">
        <f>((I91-5)/(G91-5))-1</f>
        <v>-4.0431266846361225E-2</v>
      </c>
      <c r="L91" s="47">
        <f>((J91-5)/(H91-5))-1</f>
        <v>-2.6239067055393583E-2</v>
      </c>
    </row>
    <row r="92" spans="1:12" ht="15" customHeight="1" thickBot="1" x14ac:dyDescent="0.3">
      <c r="A92" s="7" t="s">
        <v>309</v>
      </c>
      <c r="B92" s="6"/>
      <c r="C92" s="29">
        <v>75</v>
      </c>
      <c r="D92" s="30" t="s">
        <v>520</v>
      </c>
      <c r="E92" s="31" t="s">
        <v>49</v>
      </c>
      <c r="F92" s="31" t="s">
        <v>53</v>
      </c>
      <c r="G92" s="31">
        <v>8.0399999999999991</v>
      </c>
      <c r="H92" s="31">
        <v>8.19</v>
      </c>
      <c r="I92" s="31">
        <v>8.2799999999999994</v>
      </c>
      <c r="J92" s="31">
        <v>8.34</v>
      </c>
      <c r="K92" s="25">
        <f>((I92-5)/(G92-5))-1</f>
        <v>7.8947368421052655E-2</v>
      </c>
      <c r="L92" s="47">
        <f>((J92-5)/(H92-5))-1</f>
        <v>4.7021943573667846E-2</v>
      </c>
    </row>
    <row r="93" spans="1:12" ht="15" customHeight="1" thickBot="1" x14ac:dyDescent="0.3">
      <c r="A93" s="5" t="s">
        <v>219</v>
      </c>
      <c r="B93" s="4"/>
      <c r="C93" s="26">
        <v>83</v>
      </c>
      <c r="D93" s="30" t="s">
        <v>482</v>
      </c>
      <c r="E93" s="31" t="s">
        <v>2</v>
      </c>
      <c r="F93" s="31"/>
      <c r="G93" s="31">
        <v>8.32</v>
      </c>
      <c r="H93" s="31">
        <v>8.44</v>
      </c>
      <c r="I93" s="31">
        <v>8.1300000000000008</v>
      </c>
      <c r="J93" s="31">
        <v>8.33</v>
      </c>
      <c r="K93" s="25">
        <f>((I93-5)/(G93-5))-1</f>
        <v>-5.7228915662650426E-2</v>
      </c>
      <c r="L93" s="47">
        <f>((J93-5)/(H93-5))-1</f>
        <v>-3.1976744186046346E-2</v>
      </c>
    </row>
    <row r="94" spans="1:12" ht="15" customHeight="1" thickBot="1" x14ac:dyDescent="0.3">
      <c r="A94" s="5" t="s">
        <v>247</v>
      </c>
      <c r="B94" s="4"/>
      <c r="C94" s="26">
        <v>82</v>
      </c>
      <c r="D94" s="30" t="s">
        <v>506</v>
      </c>
      <c r="E94" s="31" t="s">
        <v>29</v>
      </c>
      <c r="F94" s="31"/>
      <c r="G94" s="31">
        <v>8.48</v>
      </c>
      <c r="H94" s="31">
        <v>8.41</v>
      </c>
      <c r="I94" s="31">
        <v>8.35</v>
      </c>
      <c r="J94" s="31">
        <v>8.33</v>
      </c>
      <c r="K94" s="25">
        <f>((I94-5)/(G94-5))-1</f>
        <v>-3.7356321839080664E-2</v>
      </c>
      <c r="L94" s="47">
        <f>((J94-5)/(H94-5))-1</f>
        <v>-2.346041055718473E-2</v>
      </c>
    </row>
    <row r="95" spans="1:12" ht="15" customHeight="1" thickBot="1" x14ac:dyDescent="0.3">
      <c r="A95" s="7" t="s">
        <v>309</v>
      </c>
      <c r="B95" s="6"/>
      <c r="C95" s="29">
        <v>80</v>
      </c>
      <c r="D95" s="30" t="s">
        <v>521</v>
      </c>
      <c r="E95" s="31" t="s">
        <v>31</v>
      </c>
      <c r="F95" s="31"/>
      <c r="G95" s="31">
        <v>8.57</v>
      </c>
      <c r="H95" s="31">
        <v>8.39</v>
      </c>
      <c r="I95" s="31">
        <v>8.48</v>
      </c>
      <c r="J95" s="31">
        <v>8.33</v>
      </c>
      <c r="K95" s="25">
        <f>((I95-5)/(G95-5))-1</f>
        <v>-2.5210084033613356E-2</v>
      </c>
      <c r="L95" s="47">
        <f>((J95-5)/(H95-5))-1</f>
        <v>-1.7699115044247926E-2</v>
      </c>
    </row>
    <row r="96" spans="1:12" ht="15" customHeight="1" thickBot="1" x14ac:dyDescent="0.3">
      <c r="A96" s="7" t="s">
        <v>247</v>
      </c>
      <c r="B96" s="6"/>
      <c r="C96" s="29">
        <v>81</v>
      </c>
      <c r="D96" s="30" t="s">
        <v>507</v>
      </c>
      <c r="E96" s="31" t="s">
        <v>31</v>
      </c>
      <c r="F96" s="31" t="s">
        <v>31</v>
      </c>
      <c r="G96" s="31">
        <v>8.73</v>
      </c>
      <c r="H96" s="31">
        <v>8.39</v>
      </c>
      <c r="I96" s="31">
        <v>8.6300000000000008</v>
      </c>
      <c r="J96" s="31">
        <v>8.33</v>
      </c>
      <c r="K96" s="25">
        <f>((I96-5)/(G96-5))-1</f>
        <v>-2.6809651474530738E-2</v>
      </c>
      <c r="L96" s="47">
        <f>((J96-5)/(H96-5))-1</f>
        <v>-1.7699115044247926E-2</v>
      </c>
    </row>
    <row r="97" spans="1:12" ht="15" customHeight="1" thickBot="1" x14ac:dyDescent="0.3">
      <c r="A97" s="5" t="s">
        <v>309</v>
      </c>
      <c r="B97" s="4"/>
      <c r="C97" s="29">
        <v>79</v>
      </c>
      <c r="D97" s="30" t="s">
        <v>522</v>
      </c>
      <c r="E97" s="31" t="s">
        <v>24</v>
      </c>
      <c r="F97" s="31"/>
      <c r="G97" s="31">
        <v>8.0399999999999991</v>
      </c>
      <c r="H97" s="31">
        <v>8.2200000000000006</v>
      </c>
      <c r="I97" s="31">
        <v>8.23</v>
      </c>
      <c r="J97" s="31">
        <v>8.33</v>
      </c>
      <c r="K97" s="25">
        <f>((I97-5)/(G97-5))-1</f>
        <v>6.2500000000000444E-2</v>
      </c>
      <c r="L97" s="47">
        <f>((J97-5)/(H97-5))-1</f>
        <v>3.4161490683229712E-2</v>
      </c>
    </row>
    <row r="98" spans="1:12" ht="15" customHeight="1" thickBot="1" x14ac:dyDescent="0.3">
      <c r="A98" s="5" t="s">
        <v>247</v>
      </c>
      <c r="B98" s="4"/>
      <c r="C98" s="29">
        <v>85</v>
      </c>
      <c r="D98" s="30" t="s">
        <v>508</v>
      </c>
      <c r="E98" s="31" t="s">
        <v>29</v>
      </c>
      <c r="F98" s="31"/>
      <c r="G98" s="31">
        <v>8.5500000000000007</v>
      </c>
      <c r="H98" s="31">
        <v>8.4</v>
      </c>
      <c r="I98" s="31">
        <v>8.43</v>
      </c>
      <c r="J98" s="31">
        <v>8.32</v>
      </c>
      <c r="K98" s="25">
        <f>((I98-5)/(G98-5))-1</f>
        <v>-3.3802816901408739E-2</v>
      </c>
      <c r="L98" s="47">
        <f>((J98-5)/(H98-5))-1</f>
        <v>-2.352941176470591E-2</v>
      </c>
    </row>
    <row r="99" spans="1:12" ht="15" customHeight="1" thickBot="1" x14ac:dyDescent="0.3">
      <c r="A99" s="5" t="s">
        <v>180</v>
      </c>
      <c r="B99" s="4"/>
      <c r="C99" s="29">
        <v>84</v>
      </c>
      <c r="D99" s="30" t="s">
        <v>112</v>
      </c>
      <c r="E99" s="31" t="s">
        <v>24</v>
      </c>
      <c r="F99" s="31" t="s">
        <v>24</v>
      </c>
      <c r="G99" s="31">
        <v>8.34</v>
      </c>
      <c r="H99" s="31">
        <v>8.23</v>
      </c>
      <c r="I99" s="31">
        <v>8.5</v>
      </c>
      <c r="J99" s="31">
        <v>8.32</v>
      </c>
      <c r="K99" s="25">
        <f>((I99-5)/(G99-5))-1</f>
        <v>4.7904191616766401E-2</v>
      </c>
      <c r="L99" s="47">
        <f>((J99-5)/(H99-5))-1</f>
        <v>2.7863777089783159E-2</v>
      </c>
    </row>
    <row r="100" spans="1:12" ht="15" customHeight="1" thickBot="1" x14ac:dyDescent="0.3">
      <c r="A100" s="7" t="s">
        <v>180</v>
      </c>
      <c r="B100" s="6"/>
      <c r="C100" s="26">
        <v>87</v>
      </c>
      <c r="D100" s="30" t="s">
        <v>120</v>
      </c>
      <c r="E100" s="31" t="s">
        <v>29</v>
      </c>
      <c r="F100" s="31"/>
      <c r="G100" s="31">
        <v>8.26</v>
      </c>
      <c r="H100" s="31">
        <v>8.2799999999999994</v>
      </c>
      <c r="I100" s="31">
        <v>8.3000000000000007</v>
      </c>
      <c r="J100" s="31">
        <v>8.31</v>
      </c>
      <c r="K100" s="25">
        <f>((I100-5)/(G100-5))-1</f>
        <v>1.2269938650307122E-2</v>
      </c>
      <c r="L100" s="47">
        <f>((J100-5)/(H100-5))-1</f>
        <v>9.1463414634149753E-3</v>
      </c>
    </row>
    <row r="101" spans="1:12" ht="15" customHeight="1" thickBot="1" x14ac:dyDescent="0.3">
      <c r="A101" s="5" t="s">
        <v>180</v>
      </c>
      <c r="B101" s="4"/>
      <c r="C101" s="29">
        <v>86</v>
      </c>
      <c r="D101" s="30" t="s">
        <v>118</v>
      </c>
      <c r="E101" s="31" t="s">
        <v>20</v>
      </c>
      <c r="F101" s="31" t="s">
        <v>20</v>
      </c>
      <c r="G101" s="31">
        <v>8.17</v>
      </c>
      <c r="H101" s="31">
        <v>8.19</v>
      </c>
      <c r="I101" s="31">
        <v>8.3699999999999992</v>
      </c>
      <c r="J101" s="31">
        <v>8.31</v>
      </c>
      <c r="K101" s="25">
        <f>((I101-5)/(G101-5))-1</f>
        <v>6.3091482649842101E-2</v>
      </c>
      <c r="L101" s="47">
        <f>((J101-5)/(H101-5))-1</f>
        <v>3.7617554858934588E-2</v>
      </c>
    </row>
    <row r="102" spans="1:12" ht="15" customHeight="1" thickBot="1" x14ac:dyDescent="0.3">
      <c r="A102" s="7" t="s">
        <v>247</v>
      </c>
      <c r="B102" s="6"/>
      <c r="C102" s="29">
        <v>89</v>
      </c>
      <c r="D102" s="30" t="s">
        <v>236</v>
      </c>
      <c r="E102" s="31" t="s">
        <v>9</v>
      </c>
      <c r="F102" s="31"/>
      <c r="G102" s="31">
        <v>8.3000000000000007</v>
      </c>
      <c r="H102" s="31">
        <v>8.2899999999999991</v>
      </c>
      <c r="I102" s="31">
        <v>8.32</v>
      </c>
      <c r="J102" s="31">
        <v>8.3000000000000007</v>
      </c>
      <c r="K102" s="25">
        <f>((I102-5)/(G102-5))-1</f>
        <v>6.0606060606058776E-3</v>
      </c>
      <c r="L102" s="47">
        <f>((J102-5)/(H102-5))-1</f>
        <v>3.0395136778120779E-3</v>
      </c>
    </row>
    <row r="103" spans="1:12" ht="15" customHeight="1" thickBot="1" x14ac:dyDescent="0.3">
      <c r="A103" s="7" t="s">
        <v>309</v>
      </c>
      <c r="B103" s="6"/>
      <c r="C103" s="26">
        <v>88</v>
      </c>
      <c r="D103" s="30" t="s">
        <v>523</v>
      </c>
      <c r="E103" s="31" t="s">
        <v>10</v>
      </c>
      <c r="F103" s="31" t="s">
        <v>36</v>
      </c>
      <c r="G103" s="31">
        <v>8.16</v>
      </c>
      <c r="H103" s="31">
        <v>8.24</v>
      </c>
      <c r="I103" s="31">
        <v>8.25</v>
      </c>
      <c r="J103" s="31">
        <v>8.3000000000000007</v>
      </c>
      <c r="K103" s="25">
        <f>((I103-5)/(G103-5))-1</f>
        <v>2.8481012658227778E-2</v>
      </c>
      <c r="L103" s="47">
        <f>((J103-5)/(H103-5))-1</f>
        <v>1.8518518518518601E-2</v>
      </c>
    </row>
    <row r="104" spans="1:12" ht="15" customHeight="1" thickBot="1" x14ac:dyDescent="0.3">
      <c r="A104" s="5" t="s">
        <v>141</v>
      </c>
      <c r="B104" s="4"/>
      <c r="C104" s="29">
        <v>95</v>
      </c>
      <c r="D104" s="30" t="s">
        <v>454</v>
      </c>
      <c r="E104" s="31" t="s">
        <v>455</v>
      </c>
      <c r="F104" s="31" t="s">
        <v>456</v>
      </c>
      <c r="G104" s="31">
        <v>8.69</v>
      </c>
      <c r="H104" s="31">
        <v>8.4499999999999993</v>
      </c>
      <c r="I104" s="31">
        <v>8.43</v>
      </c>
      <c r="J104" s="31">
        <v>8.2899999999999991</v>
      </c>
      <c r="K104" s="25">
        <f>((I104-5)/(G104-5))-1</f>
        <v>-7.046070460704601E-2</v>
      </c>
      <c r="L104" s="47">
        <f>((J104-5)/(H104-5))-1</f>
        <v>-4.6376811594202927E-2</v>
      </c>
    </row>
    <row r="105" spans="1:12" ht="15" customHeight="1" thickBot="1" x14ac:dyDescent="0.3">
      <c r="A105" s="5" t="s">
        <v>247</v>
      </c>
      <c r="B105" s="4"/>
      <c r="C105" s="29">
        <v>94</v>
      </c>
      <c r="D105" s="30" t="s">
        <v>509</v>
      </c>
      <c r="E105" s="31" t="s">
        <v>5</v>
      </c>
      <c r="F105" s="31"/>
      <c r="G105" s="31">
        <v>8.86</v>
      </c>
      <c r="H105" s="31">
        <v>8.43</v>
      </c>
      <c r="I105" s="31">
        <v>8.6199999999999992</v>
      </c>
      <c r="J105" s="31">
        <v>8.2899999999999991</v>
      </c>
      <c r="K105" s="25">
        <f>((I105-5)/(G105-5))-1</f>
        <v>-6.2176165803108918E-2</v>
      </c>
      <c r="L105" s="47">
        <f>((J105-5)/(H105-5))-1</f>
        <v>-4.0816326530612401E-2</v>
      </c>
    </row>
    <row r="106" spans="1:12" ht="15" customHeight="1" thickBot="1" x14ac:dyDescent="0.3">
      <c r="A106" s="7" t="s">
        <v>141</v>
      </c>
      <c r="B106" s="6"/>
      <c r="C106" s="26">
        <v>93</v>
      </c>
      <c r="D106" s="30" t="s">
        <v>457</v>
      </c>
      <c r="E106" s="31" t="s">
        <v>7</v>
      </c>
      <c r="F106" s="31"/>
      <c r="G106" s="31">
        <v>8.4</v>
      </c>
      <c r="H106" s="31">
        <v>8.3800000000000008</v>
      </c>
      <c r="I106" s="31">
        <v>8.25</v>
      </c>
      <c r="J106" s="31">
        <v>8.2899999999999991</v>
      </c>
      <c r="K106" s="25">
        <f>((I106-5)/(G106-5))-1</f>
        <v>-4.4117647058823595E-2</v>
      </c>
      <c r="L106" s="47">
        <f>((J106-5)/(H106-5))-1</f>
        <v>-2.6627218934911712E-2</v>
      </c>
    </row>
    <row r="107" spans="1:12" ht="15" customHeight="1" thickBot="1" x14ac:dyDescent="0.3">
      <c r="A107" s="7" t="s">
        <v>247</v>
      </c>
      <c r="B107" s="6"/>
      <c r="C107" s="26">
        <v>92</v>
      </c>
      <c r="D107" s="30" t="s">
        <v>510</v>
      </c>
      <c r="E107" s="31" t="s">
        <v>29</v>
      </c>
      <c r="F107" s="31"/>
      <c r="G107" s="31">
        <v>8.56</v>
      </c>
      <c r="H107" s="31">
        <v>8.36</v>
      </c>
      <c r="I107" s="31">
        <v>8.43</v>
      </c>
      <c r="J107" s="31">
        <v>8.2899999999999991</v>
      </c>
      <c r="K107" s="25">
        <f>((I107-5)/(G107-5))-1</f>
        <v>-3.6516853932584525E-2</v>
      </c>
      <c r="L107" s="47">
        <f>((J107-5)/(H107-5))-1</f>
        <v>-2.083333333333337E-2</v>
      </c>
    </row>
    <row r="108" spans="1:12" ht="15" customHeight="1" thickBot="1" x14ac:dyDescent="0.3">
      <c r="A108" s="5" t="s">
        <v>106</v>
      </c>
      <c r="B108" s="4"/>
      <c r="C108" s="29">
        <v>91</v>
      </c>
      <c r="D108" s="30" t="s">
        <v>445</v>
      </c>
      <c r="E108" s="31" t="s">
        <v>44</v>
      </c>
      <c r="F108" s="31"/>
      <c r="G108" s="31">
        <v>8.3800000000000008</v>
      </c>
      <c r="H108" s="31">
        <v>8.32</v>
      </c>
      <c r="I108" s="31">
        <v>8.34</v>
      </c>
      <c r="J108" s="31">
        <v>8.2899999999999991</v>
      </c>
      <c r="K108" s="25">
        <f>((I108-5)/(G108-5))-1</f>
        <v>-1.1834319526627501E-2</v>
      </c>
      <c r="L108" s="47">
        <f>((J108-5)/(H108-5))-1</f>
        <v>-9.0361445783135874E-3</v>
      </c>
    </row>
    <row r="109" spans="1:12" ht="15" customHeight="1" thickBot="1" x14ac:dyDescent="0.3">
      <c r="A109" s="7" t="s">
        <v>366</v>
      </c>
      <c r="B109" s="6"/>
      <c r="C109" s="29">
        <v>90</v>
      </c>
      <c r="D109" s="30" t="s">
        <v>248</v>
      </c>
      <c r="E109" s="31" t="s">
        <v>8</v>
      </c>
      <c r="F109" s="31"/>
      <c r="G109" s="31">
        <v>8.11</v>
      </c>
      <c r="H109" s="31">
        <v>8.07</v>
      </c>
      <c r="I109" s="31">
        <v>8.48</v>
      </c>
      <c r="J109" s="31">
        <v>8.2899999999999991</v>
      </c>
      <c r="K109" s="25">
        <f>((I109-5)/(G109-5))-1</f>
        <v>0.11897106109324795</v>
      </c>
      <c r="L109" s="47">
        <f>((J109-5)/(H109-5))-1</f>
        <v>7.1661237785015874E-2</v>
      </c>
    </row>
    <row r="110" spans="1:12" ht="15" customHeight="1" thickBot="1" x14ac:dyDescent="0.3">
      <c r="A110" s="5" t="s">
        <v>141</v>
      </c>
      <c r="B110" s="4"/>
      <c r="C110" s="26">
        <v>97</v>
      </c>
      <c r="D110" s="30" t="s">
        <v>458</v>
      </c>
      <c r="E110" s="31" t="s">
        <v>27</v>
      </c>
      <c r="F110" s="31"/>
      <c r="G110" s="31">
        <v>8.4700000000000006</v>
      </c>
      <c r="H110" s="31">
        <v>8.42</v>
      </c>
      <c r="I110" s="31">
        <v>8.23</v>
      </c>
      <c r="J110" s="31">
        <v>8.2799999999999994</v>
      </c>
      <c r="K110" s="25">
        <f>((I110-5)/(G110-5))-1</f>
        <v>-6.91642651296831E-2</v>
      </c>
      <c r="L110" s="47">
        <f>((J110-5)/(H110-5))-1</f>
        <v>-4.0935672514620047E-2</v>
      </c>
    </row>
    <row r="111" spans="1:12" ht="15" customHeight="1" thickBot="1" x14ac:dyDescent="0.3">
      <c r="A111" s="5" t="s">
        <v>366</v>
      </c>
      <c r="B111" s="4"/>
      <c r="C111" s="29">
        <v>96</v>
      </c>
      <c r="D111" s="30" t="s">
        <v>551</v>
      </c>
      <c r="E111" s="31" t="s">
        <v>472</v>
      </c>
      <c r="F111" s="31"/>
      <c r="G111" s="31">
        <v>8.2200000000000006</v>
      </c>
      <c r="H111" s="31">
        <v>8.15</v>
      </c>
      <c r="I111" s="31">
        <v>8.42</v>
      </c>
      <c r="J111" s="31">
        <v>8.2799999999999994</v>
      </c>
      <c r="K111" s="25">
        <f>((I111-5)/(G111-5))-1</f>
        <v>6.2111801242235698E-2</v>
      </c>
      <c r="L111" s="47">
        <f>((J111-5)/(H111-5))-1</f>
        <v>4.1269841269840901E-2</v>
      </c>
    </row>
    <row r="112" spans="1:12" ht="15" customHeight="1" thickBot="1" x14ac:dyDescent="0.3">
      <c r="A112" s="7" t="s">
        <v>106</v>
      </c>
      <c r="B112" s="6"/>
      <c r="C112" s="26">
        <v>102</v>
      </c>
      <c r="D112" s="30" t="s">
        <v>446</v>
      </c>
      <c r="E112" s="31" t="s">
        <v>64</v>
      </c>
      <c r="F112" s="31"/>
      <c r="G112" s="31">
        <v>8.59</v>
      </c>
      <c r="H112" s="31">
        <v>8.4</v>
      </c>
      <c r="I112" s="31">
        <v>8.3699999999999992</v>
      </c>
      <c r="J112" s="31">
        <v>8.27</v>
      </c>
      <c r="K112" s="25">
        <f>((I112-5)/(G112-5))-1</f>
        <v>-6.1281337047353945E-2</v>
      </c>
      <c r="L112" s="47">
        <f>((J112-5)/(H112-5))-1</f>
        <v>-3.8235294117647256E-2</v>
      </c>
    </row>
    <row r="113" spans="1:12" ht="15" customHeight="1" thickBot="1" x14ac:dyDescent="0.3">
      <c r="A113" s="5" t="s">
        <v>141</v>
      </c>
      <c r="B113" s="4"/>
      <c r="C113" s="29">
        <v>101</v>
      </c>
      <c r="D113" s="30" t="s">
        <v>461</v>
      </c>
      <c r="E113" s="31" t="s">
        <v>68</v>
      </c>
      <c r="F113" s="31"/>
      <c r="G113" s="31">
        <v>8.39</v>
      </c>
      <c r="H113" s="31">
        <v>8.32</v>
      </c>
      <c r="I113" s="31">
        <v>8.31</v>
      </c>
      <c r="J113" s="31">
        <v>8.27</v>
      </c>
      <c r="K113" s="25">
        <f>((I113-5)/(G113-5))-1</f>
        <v>-2.359882005899705E-2</v>
      </c>
      <c r="L113" s="47">
        <f>((J113-5)/(H113-5))-1</f>
        <v>-1.5060240963855609E-2</v>
      </c>
    </row>
    <row r="114" spans="1:12" ht="15" customHeight="1" thickBot="1" x14ac:dyDescent="0.3">
      <c r="A114" s="7" t="s">
        <v>141</v>
      </c>
      <c r="B114" s="6"/>
      <c r="C114" s="29">
        <v>100</v>
      </c>
      <c r="D114" s="30" t="s">
        <v>459</v>
      </c>
      <c r="E114" s="31" t="s">
        <v>29</v>
      </c>
      <c r="F114" s="31" t="s">
        <v>460</v>
      </c>
      <c r="G114" s="31">
        <v>8.4</v>
      </c>
      <c r="H114" s="31">
        <v>8.31</v>
      </c>
      <c r="I114" s="31">
        <v>8.35</v>
      </c>
      <c r="J114" s="31">
        <v>8.27</v>
      </c>
      <c r="K114" s="25">
        <f>((I114-5)/(G114-5))-1</f>
        <v>-1.4705882352941346E-2</v>
      </c>
      <c r="L114" s="47">
        <f>((J114-5)/(H114-5))-1</f>
        <v>-1.2084592145015338E-2</v>
      </c>
    </row>
    <row r="115" spans="1:12" ht="15" customHeight="1" thickBot="1" x14ac:dyDescent="0.3">
      <c r="A115" s="5" t="s">
        <v>309</v>
      </c>
      <c r="B115" s="4"/>
      <c r="C115" s="29">
        <v>99</v>
      </c>
      <c r="D115" s="30" t="s">
        <v>524</v>
      </c>
      <c r="E115" s="31" t="s">
        <v>26</v>
      </c>
      <c r="F115" s="31" t="s">
        <v>26</v>
      </c>
      <c r="G115" s="31">
        <v>8.42</v>
      </c>
      <c r="H115" s="31">
        <v>8.2200000000000006</v>
      </c>
      <c r="I115" s="31">
        <v>8.5</v>
      </c>
      <c r="J115" s="31">
        <v>8.27</v>
      </c>
      <c r="K115" s="25">
        <f>((I115-5)/(G115-5))-1</f>
        <v>2.3391812865497075E-2</v>
      </c>
      <c r="L115" s="47">
        <f>((J115-5)/(H115-5))-1</f>
        <v>1.5527950310558758E-2</v>
      </c>
    </row>
    <row r="116" spans="1:12" ht="15" customHeight="1" thickBot="1" x14ac:dyDescent="0.3">
      <c r="A116" s="7" t="s">
        <v>366</v>
      </c>
      <c r="B116" s="6"/>
      <c r="C116" s="26">
        <v>98</v>
      </c>
      <c r="D116" s="30" t="s">
        <v>552</v>
      </c>
      <c r="E116" s="31" t="s">
        <v>41</v>
      </c>
      <c r="F116" s="31" t="s">
        <v>41</v>
      </c>
      <c r="G116" s="31">
        <v>8.33</v>
      </c>
      <c r="H116" s="31">
        <v>8.09</v>
      </c>
      <c r="I116" s="31">
        <v>8.4</v>
      </c>
      <c r="J116" s="31">
        <v>8.27</v>
      </c>
      <c r="K116" s="25">
        <f>((I116-5)/(G116-5))-1</f>
        <v>2.1021021021021102E-2</v>
      </c>
      <c r="L116" s="47">
        <f>((J116-5)/(H116-5))-1</f>
        <v>5.8252427184465994E-2</v>
      </c>
    </row>
    <row r="117" spans="1:12" ht="15" customHeight="1" thickBot="1" x14ac:dyDescent="0.3">
      <c r="A117" s="7" t="s">
        <v>219</v>
      </c>
      <c r="B117" s="6"/>
      <c r="C117" s="29">
        <v>105</v>
      </c>
      <c r="D117" s="30" t="s">
        <v>483</v>
      </c>
      <c r="E117" s="31" t="s">
        <v>484</v>
      </c>
      <c r="F117" s="31"/>
      <c r="G117" s="31">
        <v>8.8000000000000007</v>
      </c>
      <c r="H117" s="31">
        <v>8.4499999999999993</v>
      </c>
      <c r="I117" s="31">
        <v>8.48</v>
      </c>
      <c r="J117" s="31">
        <v>8.26</v>
      </c>
      <c r="K117" s="25">
        <f>((I117-5)/(G117-5))-1</f>
        <v>-8.4210526315789513E-2</v>
      </c>
      <c r="L117" s="47">
        <f>((J117-5)/(H117-5))-1</f>
        <v>-5.5072463768115809E-2</v>
      </c>
    </row>
    <row r="118" spans="1:12" ht="15" customHeight="1" thickBot="1" x14ac:dyDescent="0.3">
      <c r="A118" s="5" t="s">
        <v>180</v>
      </c>
      <c r="B118" s="4"/>
      <c r="C118" s="29">
        <v>104</v>
      </c>
      <c r="D118" s="30" t="s">
        <v>132</v>
      </c>
      <c r="E118" s="31" t="s">
        <v>41</v>
      </c>
      <c r="F118" s="31" t="s">
        <v>41</v>
      </c>
      <c r="G118" s="31">
        <v>8.06</v>
      </c>
      <c r="H118" s="31">
        <v>8.23</v>
      </c>
      <c r="I118" s="31">
        <v>8.1</v>
      </c>
      <c r="J118" s="31">
        <v>8.26</v>
      </c>
      <c r="K118" s="25">
        <f>((I118-5)/(G118-5))-1</f>
        <v>1.3071895424836333E-2</v>
      </c>
      <c r="L118" s="47">
        <f>((J118-5)/(H118-5))-1</f>
        <v>9.2879256965943124E-3</v>
      </c>
    </row>
    <row r="119" spans="1:12" ht="15" customHeight="1" thickBot="1" x14ac:dyDescent="0.3">
      <c r="A119" s="7" t="s">
        <v>180</v>
      </c>
      <c r="B119" s="6"/>
      <c r="C119" s="26">
        <v>103</v>
      </c>
      <c r="D119" s="30" t="s">
        <v>467</v>
      </c>
      <c r="E119" s="31" t="s">
        <v>28</v>
      </c>
      <c r="F119" s="31"/>
      <c r="G119" s="31">
        <v>8.24</v>
      </c>
      <c r="H119" s="31">
        <v>8.1999999999999993</v>
      </c>
      <c r="I119" s="31">
        <v>8.35</v>
      </c>
      <c r="J119" s="31">
        <v>8.26</v>
      </c>
      <c r="K119" s="25">
        <f>((I119-5)/(G119-5))-1</f>
        <v>3.3950617283950546E-2</v>
      </c>
      <c r="L119" s="47">
        <f>((J119-5)/(H119-5))-1</f>
        <v>1.8750000000000266E-2</v>
      </c>
    </row>
    <row r="120" spans="1:12" ht="15" customHeight="1" thickBot="1" x14ac:dyDescent="0.3">
      <c r="A120" s="5" t="s">
        <v>219</v>
      </c>
      <c r="B120" s="4"/>
      <c r="C120" s="29">
        <v>106</v>
      </c>
      <c r="D120" s="30" t="s">
        <v>485</v>
      </c>
      <c r="E120" s="31" t="s">
        <v>2</v>
      </c>
      <c r="F120" s="31"/>
      <c r="G120" s="31">
        <v>8.6199999999999992</v>
      </c>
      <c r="H120" s="31">
        <v>8.4</v>
      </c>
      <c r="I120" s="31">
        <v>8.3699999999999992</v>
      </c>
      <c r="J120" s="31">
        <v>8.25</v>
      </c>
      <c r="K120" s="25">
        <f>((I120-5)/(G120-5))-1</f>
        <v>-6.9060773480662974E-2</v>
      </c>
      <c r="L120" s="47">
        <f>((J120-5)/(H120-5))-1</f>
        <v>-4.4117647058823595E-2</v>
      </c>
    </row>
    <row r="121" spans="1:12" ht="15" customHeight="1" thickBot="1" x14ac:dyDescent="0.3">
      <c r="A121" s="5" t="s">
        <v>247</v>
      </c>
      <c r="B121" s="4"/>
      <c r="C121" s="29">
        <v>110</v>
      </c>
      <c r="D121" s="30" t="s">
        <v>511</v>
      </c>
      <c r="E121" s="31" t="s">
        <v>64</v>
      </c>
      <c r="F121" s="31"/>
      <c r="G121" s="31">
        <v>8.51</v>
      </c>
      <c r="H121" s="31">
        <v>8.4</v>
      </c>
      <c r="I121" s="31">
        <v>8.25</v>
      </c>
      <c r="J121" s="31">
        <v>8.24</v>
      </c>
      <c r="K121" s="25">
        <f>((I121-5)/(G121-5))-1</f>
        <v>-7.407407407407407E-2</v>
      </c>
      <c r="L121" s="47">
        <f>((J121-5)/(H121-5))-1</f>
        <v>-4.705882352941182E-2</v>
      </c>
    </row>
    <row r="122" spans="1:12" ht="15" customHeight="1" thickBot="1" x14ac:dyDescent="0.3">
      <c r="A122" s="7" t="s">
        <v>141</v>
      </c>
      <c r="B122" s="6"/>
      <c r="C122" s="29">
        <v>109</v>
      </c>
      <c r="D122" s="30" t="s">
        <v>462</v>
      </c>
      <c r="E122" s="31" t="s">
        <v>48</v>
      </c>
      <c r="F122" s="31"/>
      <c r="G122" s="31">
        <v>8.42</v>
      </c>
      <c r="H122" s="31">
        <v>8.3800000000000008</v>
      </c>
      <c r="I122" s="31">
        <v>8.19</v>
      </c>
      <c r="J122" s="31">
        <v>8.24</v>
      </c>
      <c r="K122" s="25">
        <f>((I122-5)/(G122-5))-1</f>
        <v>-6.7251461988304229E-2</v>
      </c>
      <c r="L122" s="47">
        <f>((J122-5)/(H122-5))-1</f>
        <v>-4.1420118343195478E-2</v>
      </c>
    </row>
    <row r="123" spans="1:12" ht="15" customHeight="1" thickBot="1" x14ac:dyDescent="0.3">
      <c r="A123" s="7" t="s">
        <v>309</v>
      </c>
      <c r="B123" s="6"/>
      <c r="C123" s="26">
        <v>108</v>
      </c>
      <c r="D123" s="30" t="s">
        <v>525</v>
      </c>
      <c r="E123" s="31" t="s">
        <v>31</v>
      </c>
      <c r="F123" s="31" t="s">
        <v>31</v>
      </c>
      <c r="G123" s="31">
        <v>8.1999999999999993</v>
      </c>
      <c r="H123" s="31">
        <v>8.2100000000000009</v>
      </c>
      <c r="I123" s="31">
        <v>8.26</v>
      </c>
      <c r="J123" s="31">
        <v>8.24</v>
      </c>
      <c r="K123" s="25">
        <f>((I123-5)/(G123-5))-1</f>
        <v>1.8750000000000266E-2</v>
      </c>
      <c r="L123" s="47">
        <f>((J123-5)/(H123-5))-1</f>
        <v>9.3457943925232545E-3</v>
      </c>
    </row>
    <row r="124" spans="1:12" ht="15" customHeight="1" thickBot="1" x14ac:dyDescent="0.3">
      <c r="A124" s="7" t="s">
        <v>180</v>
      </c>
      <c r="B124" s="6"/>
      <c r="C124" s="26">
        <v>107</v>
      </c>
      <c r="D124" s="30" t="s">
        <v>468</v>
      </c>
      <c r="E124" s="31" t="s">
        <v>68</v>
      </c>
      <c r="F124" s="31"/>
      <c r="G124" s="31">
        <v>8.1</v>
      </c>
      <c r="H124" s="31">
        <v>8.18</v>
      </c>
      <c r="I124" s="31">
        <v>8.1999999999999993</v>
      </c>
      <c r="J124" s="31">
        <v>8.24</v>
      </c>
      <c r="K124" s="25">
        <f>((I124-5)/(G124-5))-1</f>
        <v>3.2258064516129004E-2</v>
      </c>
      <c r="L124" s="47">
        <f>((J124-5)/(H124-5))-1</f>
        <v>1.8867924528302105E-2</v>
      </c>
    </row>
    <row r="125" spans="1:12" ht="15" customHeight="1" thickBot="1" x14ac:dyDescent="0.3">
      <c r="A125" s="5" t="s">
        <v>309</v>
      </c>
      <c r="B125" s="4"/>
      <c r="C125" s="29">
        <v>111</v>
      </c>
      <c r="D125" s="30" t="s">
        <v>526</v>
      </c>
      <c r="E125" s="31" t="s">
        <v>10</v>
      </c>
      <c r="F125" s="31" t="s">
        <v>10</v>
      </c>
      <c r="G125" s="31">
        <v>8.1</v>
      </c>
      <c r="H125" s="31">
        <v>8.11</v>
      </c>
      <c r="I125" s="31">
        <v>8.3000000000000007</v>
      </c>
      <c r="J125" s="31">
        <v>8.23</v>
      </c>
      <c r="K125" s="25">
        <f>((I125-5)/(G125-5))-1</f>
        <v>6.4516129032258451E-2</v>
      </c>
      <c r="L125" s="47">
        <f>((J125-5)/(H125-5))-1</f>
        <v>3.8585209003215715E-2</v>
      </c>
    </row>
    <row r="126" spans="1:12" ht="15" customHeight="1" thickBot="1" x14ac:dyDescent="0.3">
      <c r="A126" s="5" t="s">
        <v>309</v>
      </c>
      <c r="B126" s="4"/>
      <c r="C126" s="29">
        <v>114</v>
      </c>
      <c r="D126" s="30" t="s">
        <v>528</v>
      </c>
      <c r="E126" s="31" t="s">
        <v>529</v>
      </c>
      <c r="F126" s="31"/>
      <c r="G126" s="31">
        <v>8.35</v>
      </c>
      <c r="H126" s="31">
        <v>8.2899999999999991</v>
      </c>
      <c r="I126" s="31">
        <v>8.23</v>
      </c>
      <c r="J126" s="31">
        <v>8.2200000000000006</v>
      </c>
      <c r="K126" s="25">
        <f>((I126-5)/(G126-5))-1</f>
        <v>-3.5820895522387874E-2</v>
      </c>
      <c r="L126" s="47">
        <f>((J126-5)/(H126-5))-1</f>
        <v>-2.1276595744680438E-2</v>
      </c>
    </row>
    <row r="127" spans="1:12" ht="15" customHeight="1" thickBot="1" x14ac:dyDescent="0.3">
      <c r="A127" s="5" t="s">
        <v>180</v>
      </c>
      <c r="B127" s="4"/>
      <c r="C127" s="26">
        <v>113</v>
      </c>
      <c r="D127" s="30" t="s">
        <v>116</v>
      </c>
      <c r="E127" s="31" t="s">
        <v>6</v>
      </c>
      <c r="F127" s="31" t="s">
        <v>6</v>
      </c>
      <c r="G127" s="31">
        <v>8.19</v>
      </c>
      <c r="H127" s="31">
        <v>8.2200000000000006</v>
      </c>
      <c r="I127" s="31">
        <v>8.1999999999999993</v>
      </c>
      <c r="J127" s="31">
        <v>8.2200000000000006</v>
      </c>
      <c r="K127" s="25">
        <f>((I127-5)/(G127-5))-1</f>
        <v>3.1347962382444194E-3</v>
      </c>
      <c r="L127" s="47">
        <f>((J127-5)/(H127-5))-1</f>
        <v>0</v>
      </c>
    </row>
    <row r="128" spans="1:12" ht="15" customHeight="1" thickBot="1" x14ac:dyDescent="0.3">
      <c r="A128" s="7" t="s">
        <v>309</v>
      </c>
      <c r="B128" s="6"/>
      <c r="C128" s="26">
        <v>112</v>
      </c>
      <c r="D128" s="30" t="s">
        <v>527</v>
      </c>
      <c r="E128" s="31" t="s">
        <v>28</v>
      </c>
      <c r="F128" s="31" t="s">
        <v>472</v>
      </c>
      <c r="G128" s="31">
        <v>8.11</v>
      </c>
      <c r="H128" s="31">
        <v>8.2100000000000009</v>
      </c>
      <c r="I128" s="31">
        <v>8.1199999999999992</v>
      </c>
      <c r="J128" s="31">
        <v>8.2200000000000006</v>
      </c>
      <c r="K128" s="25">
        <f>((I128-5)/(G128-5))-1</f>
        <v>3.215434083601254E-3</v>
      </c>
      <c r="L128" s="47">
        <f>((J128-5)/(H128-5))-1</f>
        <v>3.1152647975076775E-3</v>
      </c>
    </row>
    <row r="129" spans="1:12" ht="15" customHeight="1" thickBot="1" x14ac:dyDescent="0.3">
      <c r="A129" s="7" t="s">
        <v>247</v>
      </c>
      <c r="B129" s="6"/>
      <c r="C129" s="29">
        <v>119</v>
      </c>
      <c r="D129" s="30" t="s">
        <v>512</v>
      </c>
      <c r="E129" s="31" t="s">
        <v>31</v>
      </c>
      <c r="F129" s="31" t="s">
        <v>31</v>
      </c>
      <c r="G129" s="31">
        <v>8.36</v>
      </c>
      <c r="H129" s="31">
        <v>8.34</v>
      </c>
      <c r="I129" s="31">
        <v>8.14</v>
      </c>
      <c r="J129" s="31">
        <v>8.2100000000000009</v>
      </c>
      <c r="K129" s="25">
        <f>((I129-5)/(G129-5))-1</f>
        <v>-6.5476190476190133E-2</v>
      </c>
      <c r="L129" s="47">
        <f>((J129-5)/(H129-5))-1</f>
        <v>-3.8922155688622451E-2</v>
      </c>
    </row>
    <row r="130" spans="1:12" ht="15" customHeight="1" thickBot="1" x14ac:dyDescent="0.3">
      <c r="A130" s="7" t="s">
        <v>366</v>
      </c>
      <c r="B130" s="6"/>
      <c r="C130" s="26">
        <v>118</v>
      </c>
      <c r="D130" s="30" t="s">
        <v>554</v>
      </c>
      <c r="E130" s="31" t="s">
        <v>18</v>
      </c>
      <c r="F130" s="31"/>
      <c r="G130" s="31">
        <v>8.17</v>
      </c>
      <c r="H130" s="31">
        <v>8.2200000000000006</v>
      </c>
      <c r="I130" s="31">
        <v>8.15</v>
      </c>
      <c r="J130" s="31">
        <v>8.2100000000000009</v>
      </c>
      <c r="K130" s="25">
        <f>((I130-5)/(G130-5))-1</f>
        <v>-6.3091482649840769E-3</v>
      </c>
      <c r="L130" s="47">
        <f>((J130-5)/(H130-5))-1</f>
        <v>-3.1055900621117516E-3</v>
      </c>
    </row>
    <row r="131" spans="1:12" ht="15" customHeight="1" thickBot="1" x14ac:dyDescent="0.3">
      <c r="A131" s="5" t="s">
        <v>309</v>
      </c>
      <c r="B131" s="4"/>
      <c r="C131" s="26">
        <v>117</v>
      </c>
      <c r="D131" s="30" t="s">
        <v>531</v>
      </c>
      <c r="E131" s="31" t="s">
        <v>15</v>
      </c>
      <c r="F131" s="31"/>
      <c r="G131" s="31">
        <v>8.25</v>
      </c>
      <c r="H131" s="31">
        <v>8.18</v>
      </c>
      <c r="I131" s="31">
        <v>8.3000000000000007</v>
      </c>
      <c r="J131" s="31">
        <v>8.2100000000000009</v>
      </c>
      <c r="K131" s="25">
        <f>((I131-5)/(G131-5))-1</f>
        <v>1.5384615384615552E-2</v>
      </c>
      <c r="L131" s="47">
        <f>((J131-5)/(H131-5))-1</f>
        <v>9.4339622641512744E-3</v>
      </c>
    </row>
    <row r="132" spans="1:12" ht="15" customHeight="1" thickBot="1" x14ac:dyDescent="0.3">
      <c r="A132" s="5" t="s">
        <v>366</v>
      </c>
      <c r="B132" s="4"/>
      <c r="C132" s="29">
        <v>116</v>
      </c>
      <c r="D132" s="30" t="s">
        <v>553</v>
      </c>
      <c r="E132" s="31" t="s">
        <v>540</v>
      </c>
      <c r="F132" s="31" t="s">
        <v>540</v>
      </c>
      <c r="G132" s="31">
        <v>8.19</v>
      </c>
      <c r="H132" s="31">
        <v>8.17</v>
      </c>
      <c r="I132" s="31">
        <v>8.26</v>
      </c>
      <c r="J132" s="31">
        <v>8.2100000000000009</v>
      </c>
      <c r="K132" s="25">
        <f>((I132-5)/(G132-5))-1</f>
        <v>2.1943573667711602E-2</v>
      </c>
      <c r="L132" s="47">
        <f>((J132-5)/(H132-5))-1</f>
        <v>1.261829652996882E-2</v>
      </c>
    </row>
    <row r="133" spans="1:12" ht="15" customHeight="1" thickBot="1" x14ac:dyDescent="0.3">
      <c r="A133" s="7" t="s">
        <v>309</v>
      </c>
      <c r="B133" s="6"/>
      <c r="C133" s="29">
        <v>115</v>
      </c>
      <c r="D133" s="30" t="s">
        <v>530</v>
      </c>
      <c r="E133" s="31" t="s">
        <v>9</v>
      </c>
      <c r="F133" s="31"/>
      <c r="G133" s="31">
        <v>7.85</v>
      </c>
      <c r="H133" s="31">
        <v>8.08</v>
      </c>
      <c r="I133" s="31">
        <v>8.08</v>
      </c>
      <c r="J133" s="31">
        <v>8.2100000000000009</v>
      </c>
      <c r="K133" s="25">
        <f>((I133-5)/(G133-5))-1</f>
        <v>8.0701754385965163E-2</v>
      </c>
      <c r="L133" s="47">
        <f>((J133-5)/(H133-5))-1</f>
        <v>4.2207792207792361E-2</v>
      </c>
    </row>
    <row r="134" spans="1:12" ht="15" customHeight="1" thickBot="1" x14ac:dyDescent="0.3">
      <c r="A134" s="5" t="s">
        <v>366</v>
      </c>
      <c r="B134" s="4"/>
      <c r="C134" s="29">
        <v>121</v>
      </c>
      <c r="D134" s="30" t="s">
        <v>555</v>
      </c>
      <c r="E134" s="31" t="s">
        <v>29</v>
      </c>
      <c r="F134" s="31"/>
      <c r="G134" s="31">
        <v>8.26</v>
      </c>
      <c r="H134" s="31">
        <v>8.24</v>
      </c>
      <c r="I134" s="31">
        <v>8.1999999999999993</v>
      </c>
      <c r="J134" s="31">
        <v>8.1999999999999993</v>
      </c>
      <c r="K134" s="25">
        <f>((I134-5)/(G134-5))-1</f>
        <v>-1.8404907975460238E-2</v>
      </c>
      <c r="L134" s="47">
        <f>((J134-5)/(H134-5))-1</f>
        <v>-1.2345679012345956E-2</v>
      </c>
    </row>
    <row r="135" spans="1:12" ht="15" customHeight="1" thickBot="1" x14ac:dyDescent="0.3">
      <c r="A135" s="7" t="s">
        <v>366</v>
      </c>
      <c r="B135" s="6"/>
      <c r="C135" s="29">
        <v>120</v>
      </c>
      <c r="D135" s="30" t="s">
        <v>250</v>
      </c>
      <c r="E135" s="31" t="s">
        <v>529</v>
      </c>
      <c r="F135" s="31"/>
      <c r="G135" s="31">
        <v>7.9</v>
      </c>
      <c r="H135" s="31">
        <v>8.0399999999999991</v>
      </c>
      <c r="I135" s="31">
        <v>8.17</v>
      </c>
      <c r="J135" s="31">
        <v>8.1999999999999993</v>
      </c>
      <c r="K135" s="25">
        <f>((I135-5)/(G135-5))-1</f>
        <v>9.3103448275861922E-2</v>
      </c>
      <c r="L135" s="47">
        <f>((J135-5)/(H135-5))-1</f>
        <v>5.2631578947368585E-2</v>
      </c>
    </row>
    <row r="136" spans="1:12" ht="15" customHeight="1" thickBot="1" x14ac:dyDescent="0.3">
      <c r="A136" s="5" t="s">
        <v>247</v>
      </c>
      <c r="B136" s="4"/>
      <c r="C136" s="26">
        <v>123</v>
      </c>
      <c r="D136" s="30" t="s">
        <v>244</v>
      </c>
      <c r="E136" s="31" t="s">
        <v>2</v>
      </c>
      <c r="F136" s="31"/>
      <c r="G136" s="31">
        <v>8.33</v>
      </c>
      <c r="H136" s="31">
        <v>8.32</v>
      </c>
      <c r="I136" s="31">
        <v>8.1300000000000008</v>
      </c>
      <c r="J136" s="31">
        <v>8.19</v>
      </c>
      <c r="K136" s="25">
        <f>((I136-5)/(G136-5))-1</f>
        <v>-6.0060060060059817E-2</v>
      </c>
      <c r="L136" s="47">
        <f>((J136-5)/(H136-5))-1</f>
        <v>-3.9156626506024361E-2</v>
      </c>
    </row>
    <row r="137" spans="1:12" ht="15" customHeight="1" thickBot="1" x14ac:dyDescent="0.3">
      <c r="A137" s="7" t="s">
        <v>180</v>
      </c>
      <c r="B137" s="6"/>
      <c r="C137" s="26">
        <v>122</v>
      </c>
      <c r="D137" s="30" t="s">
        <v>469</v>
      </c>
      <c r="E137" s="31" t="s">
        <v>24</v>
      </c>
      <c r="F137" s="31"/>
      <c r="G137" s="31">
        <v>8.48</v>
      </c>
      <c r="H137" s="31">
        <v>8.3000000000000007</v>
      </c>
      <c r="I137" s="31">
        <v>8.3000000000000007</v>
      </c>
      <c r="J137" s="31">
        <v>8.19</v>
      </c>
      <c r="K137" s="25">
        <f>((I137-5)/(G137-5))-1</f>
        <v>-5.1724137931034364E-2</v>
      </c>
      <c r="L137" s="47">
        <f>((J137-5)/(H137-5))-1</f>
        <v>-3.3333333333333659E-2</v>
      </c>
    </row>
    <row r="138" spans="1:12" ht="15" customHeight="1" thickBot="1" x14ac:dyDescent="0.3">
      <c r="A138" s="5" t="s">
        <v>180</v>
      </c>
      <c r="B138" s="4"/>
      <c r="C138" s="29">
        <v>124</v>
      </c>
      <c r="D138" s="30" t="s">
        <v>470</v>
      </c>
      <c r="E138" s="31" t="s">
        <v>46</v>
      </c>
      <c r="F138" s="31" t="s">
        <v>471</v>
      </c>
      <c r="G138" s="31">
        <v>8.35</v>
      </c>
      <c r="H138" s="31">
        <v>8.24</v>
      </c>
      <c r="I138" s="31">
        <v>8.24</v>
      </c>
      <c r="J138" s="31">
        <v>8.18</v>
      </c>
      <c r="K138" s="25">
        <f>((I138-5)/(G138-5))-1</f>
        <v>-3.2835820895522172E-2</v>
      </c>
      <c r="L138" s="47">
        <f>((J138-5)/(H138-5))-1</f>
        <v>-1.8518518518518712E-2</v>
      </c>
    </row>
    <row r="139" spans="1:12" ht="15" customHeight="1" thickBot="1" x14ac:dyDescent="0.3">
      <c r="A139" s="7" t="s">
        <v>219</v>
      </c>
      <c r="B139" s="6"/>
      <c r="C139" s="29">
        <v>126</v>
      </c>
      <c r="D139" s="30" t="s">
        <v>486</v>
      </c>
      <c r="E139" s="31" t="s">
        <v>2</v>
      </c>
      <c r="F139" s="31"/>
      <c r="G139" s="31">
        <v>8.51</v>
      </c>
      <c r="H139" s="31">
        <v>8.48</v>
      </c>
      <c r="I139" s="31">
        <v>8</v>
      </c>
      <c r="J139" s="31">
        <v>8.17</v>
      </c>
      <c r="K139" s="25">
        <f>((I139-5)/(G139-5))-1</f>
        <v>-0.14529914529914523</v>
      </c>
      <c r="L139" s="47">
        <f>((J139-5)/(H139-5))-1</f>
        <v>-8.9080459770115028E-2</v>
      </c>
    </row>
    <row r="140" spans="1:12" ht="15" customHeight="1" thickBot="1" x14ac:dyDescent="0.3">
      <c r="A140" s="7" t="s">
        <v>309</v>
      </c>
      <c r="B140" s="6"/>
      <c r="C140" s="29">
        <v>125</v>
      </c>
      <c r="D140" s="30" t="s">
        <v>532</v>
      </c>
      <c r="E140" s="31" t="s">
        <v>18</v>
      </c>
      <c r="F140" s="31"/>
      <c r="G140" s="31">
        <v>8.33</v>
      </c>
      <c r="H140" s="31">
        <v>8.17</v>
      </c>
      <c r="I140" s="31">
        <v>8.33</v>
      </c>
      <c r="J140" s="31">
        <v>8.17</v>
      </c>
      <c r="K140" s="25">
        <f>((I140-5)/(G140-5))-1</f>
        <v>0</v>
      </c>
      <c r="L140" s="47">
        <f>((J140-5)/(H140-5))-1</f>
        <v>0</v>
      </c>
    </row>
    <row r="141" spans="1:12" ht="15" customHeight="1" thickBot="1" x14ac:dyDescent="0.3">
      <c r="A141" s="5" t="s">
        <v>219</v>
      </c>
      <c r="B141" s="4"/>
      <c r="C141" s="29">
        <v>134</v>
      </c>
      <c r="D141" s="30" t="s">
        <v>487</v>
      </c>
      <c r="E141" s="31" t="s">
        <v>31</v>
      </c>
      <c r="F141" s="31"/>
      <c r="G141" s="31">
        <v>8.43</v>
      </c>
      <c r="H141" s="31">
        <v>8.2899999999999991</v>
      </c>
      <c r="I141" s="31">
        <v>8.23</v>
      </c>
      <c r="J141" s="31">
        <v>8.16</v>
      </c>
      <c r="K141" s="25">
        <f>((I141-5)/(G141-5))-1</f>
        <v>-5.8309037900874383E-2</v>
      </c>
      <c r="L141" s="47">
        <f>((J141-5)/(H141-5))-1</f>
        <v>-3.9513677811549908E-2</v>
      </c>
    </row>
    <row r="142" spans="1:12" ht="15" customHeight="1" thickBot="1" x14ac:dyDescent="0.3">
      <c r="A142" s="5" t="s">
        <v>366</v>
      </c>
      <c r="B142" s="4"/>
      <c r="C142" s="26">
        <v>133</v>
      </c>
      <c r="D142" s="30" t="s">
        <v>278</v>
      </c>
      <c r="E142" s="31" t="s">
        <v>26</v>
      </c>
      <c r="F142" s="31" t="s">
        <v>556</v>
      </c>
      <c r="G142" s="31">
        <v>8.31</v>
      </c>
      <c r="H142" s="31">
        <v>8.2100000000000009</v>
      </c>
      <c r="I142" s="31">
        <v>8.2200000000000006</v>
      </c>
      <c r="J142" s="31">
        <v>8.16</v>
      </c>
      <c r="K142" s="25">
        <f>((I142-5)/(G142-5))-1</f>
        <v>-2.7190332326283984E-2</v>
      </c>
      <c r="L142" s="47">
        <f>((J142-5)/(H142-5))-1</f>
        <v>-1.5576323987539165E-2</v>
      </c>
    </row>
    <row r="143" spans="1:12" ht="15" customHeight="1" thickBot="1" x14ac:dyDescent="0.3">
      <c r="A143" s="5" t="s">
        <v>309</v>
      </c>
      <c r="B143" s="4"/>
      <c r="C143" s="29">
        <v>129</v>
      </c>
      <c r="D143" s="30" t="s">
        <v>535</v>
      </c>
      <c r="E143" s="31" t="s">
        <v>42</v>
      </c>
      <c r="F143" s="31"/>
      <c r="G143" s="31">
        <v>7.97</v>
      </c>
      <c r="H143" s="31">
        <v>8.16</v>
      </c>
      <c r="I143" s="31">
        <v>7.97</v>
      </c>
      <c r="J143" s="31">
        <v>8.16</v>
      </c>
      <c r="K143" s="25">
        <f>((I143-5)/(G143-5))-1</f>
        <v>0</v>
      </c>
      <c r="L143" s="47">
        <f>((J143-5)/(H143-5))-1</f>
        <v>0</v>
      </c>
    </row>
    <row r="144" spans="1:12" ht="15" customHeight="1" thickBot="1" x14ac:dyDescent="0.3">
      <c r="A144" s="7" t="s">
        <v>309</v>
      </c>
      <c r="B144" s="6"/>
      <c r="C144" s="29">
        <v>130</v>
      </c>
      <c r="D144" s="30" t="s">
        <v>534</v>
      </c>
      <c r="E144" s="31" t="s">
        <v>2</v>
      </c>
      <c r="F144" s="31"/>
      <c r="G144" s="31">
        <v>8.1</v>
      </c>
      <c r="H144" s="31">
        <v>8.16</v>
      </c>
      <c r="I144" s="31">
        <v>8.09</v>
      </c>
      <c r="J144" s="31">
        <v>8.16</v>
      </c>
      <c r="K144" s="25">
        <f>((I144-5)/(G144-5))-1</f>
        <v>-3.225806451612856E-3</v>
      </c>
      <c r="L144" s="47">
        <f>((J144-5)/(H144-5))-1</f>
        <v>0</v>
      </c>
    </row>
    <row r="145" spans="1:12" ht="15" customHeight="1" thickBot="1" x14ac:dyDescent="0.3">
      <c r="A145" s="5" t="s">
        <v>309</v>
      </c>
      <c r="B145" s="4"/>
      <c r="C145" s="29">
        <v>131</v>
      </c>
      <c r="D145" s="30" t="s">
        <v>533</v>
      </c>
      <c r="E145" s="31" t="s">
        <v>35</v>
      </c>
      <c r="F145" s="31" t="s">
        <v>35</v>
      </c>
      <c r="G145" s="31">
        <v>8</v>
      </c>
      <c r="H145" s="31">
        <v>8.16</v>
      </c>
      <c r="I145" s="31">
        <v>7.99</v>
      </c>
      <c r="J145" s="31">
        <v>8.16</v>
      </c>
      <c r="K145" s="25">
        <f>((I145-5)/(G145-5))-1</f>
        <v>-3.3333333333332993E-3</v>
      </c>
      <c r="L145" s="47">
        <f>((J145-5)/(H145-5))-1</f>
        <v>0</v>
      </c>
    </row>
    <row r="146" spans="1:12" ht="15" customHeight="1" thickBot="1" x14ac:dyDescent="0.3">
      <c r="A146" s="7" t="s">
        <v>180</v>
      </c>
      <c r="B146" s="6"/>
      <c r="C146" s="26">
        <v>132</v>
      </c>
      <c r="D146" s="30" t="s">
        <v>130</v>
      </c>
      <c r="E146" s="31" t="s">
        <v>472</v>
      </c>
      <c r="F146" s="31"/>
      <c r="G146" s="31">
        <v>7.98</v>
      </c>
      <c r="H146" s="31">
        <v>8.16</v>
      </c>
      <c r="I146" s="31">
        <v>7.97</v>
      </c>
      <c r="J146" s="31">
        <v>8.16</v>
      </c>
      <c r="K146" s="25">
        <f>((I146-5)/(G146-5))-1</f>
        <v>-3.3557046979868499E-3</v>
      </c>
      <c r="L146" s="47">
        <f>((J146-5)/(H146-5))-1</f>
        <v>0</v>
      </c>
    </row>
    <row r="147" spans="1:12" ht="15" customHeight="1" thickBot="1" x14ac:dyDescent="0.3">
      <c r="A147" s="7" t="s">
        <v>366</v>
      </c>
      <c r="B147" s="6"/>
      <c r="C147" s="26">
        <v>127</v>
      </c>
      <c r="D147" s="30" t="s">
        <v>292</v>
      </c>
      <c r="E147" s="31" t="s">
        <v>57</v>
      </c>
      <c r="F147" s="31"/>
      <c r="G147" s="31">
        <v>8.19</v>
      </c>
      <c r="H147" s="31">
        <v>8.11</v>
      </c>
      <c r="I147" s="31">
        <v>8.2799999999999994</v>
      </c>
      <c r="J147" s="31">
        <v>8.16</v>
      </c>
      <c r="K147" s="25">
        <f>((I147-5)/(G147-5))-1</f>
        <v>2.8213166144200663E-2</v>
      </c>
      <c r="L147" s="47">
        <f>((J147-5)/(H147-5))-1</f>
        <v>1.6077170418006714E-2</v>
      </c>
    </row>
    <row r="148" spans="1:12" ht="15" customHeight="1" thickBot="1" x14ac:dyDescent="0.3">
      <c r="A148" s="5" t="s">
        <v>366</v>
      </c>
      <c r="B148" s="4"/>
      <c r="C148" s="26">
        <v>128</v>
      </c>
      <c r="D148" s="30" t="s">
        <v>557</v>
      </c>
      <c r="E148" s="31" t="s">
        <v>558</v>
      </c>
      <c r="F148" s="31" t="s">
        <v>558</v>
      </c>
      <c r="G148" s="31">
        <v>8.14</v>
      </c>
      <c r="H148" s="31">
        <v>8.11</v>
      </c>
      <c r="I148" s="31">
        <v>8.2100000000000009</v>
      </c>
      <c r="J148" s="31">
        <v>8.16</v>
      </c>
      <c r="K148" s="25">
        <f>((I148-5)/(G148-5))-1</f>
        <v>2.2292993630573354E-2</v>
      </c>
      <c r="L148" s="47">
        <f>((J148-5)/(H148-5))-1</f>
        <v>1.6077170418006714E-2</v>
      </c>
    </row>
    <row r="149" spans="1:12" ht="15" customHeight="1" thickBot="1" x14ac:dyDescent="0.3">
      <c r="A149" s="5" t="s">
        <v>141</v>
      </c>
      <c r="B149" s="4"/>
      <c r="C149" s="29">
        <v>135</v>
      </c>
      <c r="D149" s="30" t="s">
        <v>463</v>
      </c>
      <c r="E149" s="31" t="s">
        <v>464</v>
      </c>
      <c r="F149" s="31" t="s">
        <v>464</v>
      </c>
      <c r="G149" s="31">
        <v>8.15</v>
      </c>
      <c r="H149" s="31">
        <v>8.2100000000000009</v>
      </c>
      <c r="I149" s="31">
        <v>8.0500000000000007</v>
      </c>
      <c r="J149" s="31">
        <v>8.15</v>
      </c>
      <c r="K149" s="25">
        <f>((I149-5)/(G149-5))-1</f>
        <v>-3.1746031746031633E-2</v>
      </c>
      <c r="L149" s="47">
        <f>((J149-5)/(H149-5))-1</f>
        <v>-1.8691588785046842E-2</v>
      </c>
    </row>
    <row r="150" spans="1:12" ht="15" customHeight="1" thickBot="1" x14ac:dyDescent="0.3">
      <c r="A150" s="7" t="s">
        <v>247</v>
      </c>
      <c r="B150" s="6"/>
      <c r="C150" s="26">
        <v>138</v>
      </c>
      <c r="D150" s="30" t="s">
        <v>513</v>
      </c>
      <c r="E150" s="31" t="s">
        <v>514</v>
      </c>
      <c r="F150" s="31" t="s">
        <v>514</v>
      </c>
      <c r="G150" s="31">
        <v>8.48</v>
      </c>
      <c r="H150" s="31">
        <v>8.41</v>
      </c>
      <c r="I150" s="31">
        <v>8.01</v>
      </c>
      <c r="J150" s="31">
        <v>8.1300000000000008</v>
      </c>
      <c r="K150" s="25">
        <f>((I150-5)/(G150-5))-1</f>
        <v>-0.13505747126436796</v>
      </c>
      <c r="L150" s="47">
        <f>((J150-5)/(H150-5))-1</f>
        <v>-8.2111436950146444E-2</v>
      </c>
    </row>
    <row r="151" spans="1:12" ht="15" customHeight="1" thickBot="1" x14ac:dyDescent="0.3">
      <c r="A151" s="5" t="s">
        <v>247</v>
      </c>
      <c r="B151" s="4"/>
      <c r="C151" s="26">
        <v>137</v>
      </c>
      <c r="D151" s="30" t="s">
        <v>515</v>
      </c>
      <c r="E151" s="31" t="s">
        <v>42</v>
      </c>
      <c r="F151" s="31" t="s">
        <v>42</v>
      </c>
      <c r="G151" s="31">
        <v>8.18</v>
      </c>
      <c r="H151" s="31">
        <v>8.26</v>
      </c>
      <c r="I151" s="31">
        <v>7.96</v>
      </c>
      <c r="J151" s="31">
        <v>8.1300000000000008</v>
      </c>
      <c r="K151" s="25">
        <f>((I151-5)/(G151-5))-1</f>
        <v>-6.9182389937106792E-2</v>
      </c>
      <c r="L151" s="47">
        <f>((J151-5)/(H151-5))-1</f>
        <v>-3.9877300613496591E-2</v>
      </c>
    </row>
    <row r="152" spans="1:12" ht="15" customHeight="1" thickBot="1" x14ac:dyDescent="0.3">
      <c r="A152" s="7" t="s">
        <v>141</v>
      </c>
      <c r="B152" s="6"/>
      <c r="C152" s="29">
        <v>136</v>
      </c>
      <c r="D152" s="30" t="s">
        <v>465</v>
      </c>
      <c r="E152" s="31" t="s">
        <v>8</v>
      </c>
      <c r="F152" s="31"/>
      <c r="G152" s="31">
        <v>8.26</v>
      </c>
      <c r="H152" s="31">
        <v>8.2200000000000006</v>
      </c>
      <c r="I152" s="31">
        <v>8.1</v>
      </c>
      <c r="J152" s="31">
        <v>8.1300000000000008</v>
      </c>
      <c r="K152" s="25">
        <f>((I152-5)/(G152-5))-1</f>
        <v>-4.9079754601227044E-2</v>
      </c>
      <c r="L152" s="47">
        <f>((J152-5)/(H152-5))-1</f>
        <v>-2.7950310559006208E-2</v>
      </c>
    </row>
    <row r="153" spans="1:12" ht="15" customHeight="1" thickBot="1" x14ac:dyDescent="0.3">
      <c r="A153" s="5" t="s">
        <v>309</v>
      </c>
      <c r="B153" s="4"/>
      <c r="C153" s="26">
        <v>142</v>
      </c>
      <c r="D153" s="30" t="s">
        <v>537</v>
      </c>
      <c r="E153" s="31" t="s">
        <v>44</v>
      </c>
      <c r="F153" s="31" t="s">
        <v>538</v>
      </c>
      <c r="G153" s="31">
        <v>8.4</v>
      </c>
      <c r="H153" s="31">
        <v>8.42</v>
      </c>
      <c r="I153" s="31">
        <v>7.89</v>
      </c>
      <c r="J153" s="31">
        <v>8.11</v>
      </c>
      <c r="K153" s="25">
        <f>((I153-5)/(G153-5))-1</f>
        <v>-0.15000000000000013</v>
      </c>
      <c r="L153" s="47">
        <f>((J153-5)/(H153-5))-1</f>
        <v>-9.0643274853801303E-2</v>
      </c>
    </row>
    <row r="154" spans="1:12" ht="15" customHeight="1" thickBot="1" x14ac:dyDescent="0.3">
      <c r="A154" s="7" t="s">
        <v>309</v>
      </c>
      <c r="B154" s="6"/>
      <c r="C154" s="29">
        <v>141</v>
      </c>
      <c r="D154" s="30" t="s">
        <v>539</v>
      </c>
      <c r="E154" s="31" t="s">
        <v>540</v>
      </c>
      <c r="F154" s="31" t="s">
        <v>540</v>
      </c>
      <c r="G154" s="31">
        <v>8.0500000000000007</v>
      </c>
      <c r="H154" s="31">
        <v>8.2100000000000009</v>
      </c>
      <c r="I154" s="31">
        <v>7.89</v>
      </c>
      <c r="J154" s="31">
        <v>8.11</v>
      </c>
      <c r="K154" s="25">
        <f>((I154-5)/(G154-5))-1</f>
        <v>-5.245901639344297E-2</v>
      </c>
      <c r="L154" s="47">
        <f>((J154-5)/(H154-5))-1</f>
        <v>-3.1152647975078329E-2</v>
      </c>
    </row>
    <row r="155" spans="1:12" ht="15" customHeight="1" thickBot="1" x14ac:dyDescent="0.3">
      <c r="A155" s="5" t="s">
        <v>309</v>
      </c>
      <c r="B155" s="4"/>
      <c r="C155" s="29">
        <v>140</v>
      </c>
      <c r="D155" s="30" t="s">
        <v>541</v>
      </c>
      <c r="E155" s="31" t="s">
        <v>542</v>
      </c>
      <c r="F155" s="31"/>
      <c r="G155" s="31">
        <v>8.2799999999999994</v>
      </c>
      <c r="H155" s="31">
        <v>8.1300000000000008</v>
      </c>
      <c r="I155" s="31">
        <v>8.2200000000000006</v>
      </c>
      <c r="J155" s="31">
        <v>8.11</v>
      </c>
      <c r="K155" s="25">
        <f>((I155-5)/(G155-5))-1</f>
        <v>-1.829268292682884E-2</v>
      </c>
      <c r="L155" s="47">
        <f>((J155-5)/(H155-5))-1</f>
        <v>-6.3897763578278921E-3</v>
      </c>
    </row>
    <row r="156" spans="1:12" ht="15" customHeight="1" thickBot="1" x14ac:dyDescent="0.3">
      <c r="A156" s="7" t="s">
        <v>309</v>
      </c>
      <c r="B156" s="6"/>
      <c r="C156" s="29">
        <v>139</v>
      </c>
      <c r="D156" s="30" t="s">
        <v>536</v>
      </c>
      <c r="E156" s="31" t="s">
        <v>7</v>
      </c>
      <c r="F156" s="31"/>
      <c r="G156" s="31">
        <v>8.09</v>
      </c>
      <c r="H156" s="31">
        <v>8.11</v>
      </c>
      <c r="I156" s="31">
        <v>8.09</v>
      </c>
      <c r="J156" s="31">
        <v>8.11</v>
      </c>
      <c r="K156" s="25">
        <f>((I156-5)/(G156-5))-1</f>
        <v>0</v>
      </c>
      <c r="L156" s="47">
        <f>((J156-5)/(H156-5))-1</f>
        <v>0</v>
      </c>
    </row>
    <row r="157" spans="1:12" ht="15" customHeight="1" thickBot="1" x14ac:dyDescent="0.3">
      <c r="A157" s="7" t="s">
        <v>219</v>
      </c>
      <c r="B157" s="6"/>
      <c r="C157" s="29">
        <v>144</v>
      </c>
      <c r="D157" s="30" t="s">
        <v>488</v>
      </c>
      <c r="E157" s="31" t="s">
        <v>489</v>
      </c>
      <c r="F157" s="31" t="s">
        <v>489</v>
      </c>
      <c r="G157" s="31">
        <v>8.4499999999999993</v>
      </c>
      <c r="H157" s="31">
        <v>8.41</v>
      </c>
      <c r="I157" s="31">
        <v>7.93</v>
      </c>
      <c r="J157" s="31">
        <v>8.09</v>
      </c>
      <c r="K157" s="25">
        <f>((I157-5)/(G157-5))-1</f>
        <v>-0.15072463768115929</v>
      </c>
      <c r="L157" s="47">
        <f>((J157-5)/(H157-5))-1</f>
        <v>-9.3841642228739031E-2</v>
      </c>
    </row>
    <row r="158" spans="1:12" ht="15" customHeight="1" thickBot="1" x14ac:dyDescent="0.3">
      <c r="A158" s="7" t="s">
        <v>366</v>
      </c>
      <c r="B158" s="6"/>
      <c r="C158" s="26">
        <v>143</v>
      </c>
      <c r="D158" s="30" t="s">
        <v>300</v>
      </c>
      <c r="E158" s="31" t="s">
        <v>2</v>
      </c>
      <c r="F158" s="31"/>
      <c r="G158" s="31">
        <v>8.1300000000000008</v>
      </c>
      <c r="H158" s="31">
        <v>8.11</v>
      </c>
      <c r="I158" s="31">
        <v>8.09</v>
      </c>
      <c r="J158" s="31">
        <v>8.09</v>
      </c>
      <c r="K158" s="25">
        <f>((I158-5)/(G158-5))-1</f>
        <v>-1.2779552715655229E-2</v>
      </c>
      <c r="L158" s="47">
        <f>((J158-5)/(H158-5))-1</f>
        <v>-6.4308681672023971E-3</v>
      </c>
    </row>
    <row r="159" spans="1:12" ht="15" customHeight="1" thickBot="1" x14ac:dyDescent="0.3">
      <c r="A159" s="7" t="s">
        <v>309</v>
      </c>
      <c r="B159" s="6"/>
      <c r="C159" s="29">
        <v>146</v>
      </c>
      <c r="D159" s="30" t="s">
        <v>543</v>
      </c>
      <c r="E159" s="31" t="s">
        <v>15</v>
      </c>
      <c r="F159" s="31" t="s">
        <v>15</v>
      </c>
      <c r="G159" s="31">
        <v>8.43</v>
      </c>
      <c r="H159" s="31">
        <v>8.1999999999999993</v>
      </c>
      <c r="I159" s="31">
        <v>8.24</v>
      </c>
      <c r="J159" s="31">
        <v>8.08</v>
      </c>
      <c r="K159" s="25">
        <f>((I159-5)/(G159-5))-1</f>
        <v>-5.5393586005830775E-2</v>
      </c>
      <c r="L159" s="47">
        <f>((J159-5)/(H159-5))-1</f>
        <v>-3.7499999999999756E-2</v>
      </c>
    </row>
    <row r="160" spans="1:12" ht="15" customHeight="1" thickBot="1" x14ac:dyDescent="0.3">
      <c r="A160" s="5" t="s">
        <v>366</v>
      </c>
      <c r="B160" s="4"/>
      <c r="C160" s="29">
        <v>145</v>
      </c>
      <c r="D160" s="30" t="s">
        <v>559</v>
      </c>
      <c r="E160" s="31" t="s">
        <v>2</v>
      </c>
      <c r="F160" s="31"/>
      <c r="G160" s="31">
        <v>8.27</v>
      </c>
      <c r="H160" s="31">
        <v>8.15</v>
      </c>
      <c r="I160" s="31">
        <v>8.16</v>
      </c>
      <c r="J160" s="31">
        <v>8.08</v>
      </c>
      <c r="K160" s="25">
        <f>((I160-5)/(G160-5))-1</f>
        <v>-3.3639143730886722E-2</v>
      </c>
      <c r="L160" s="47">
        <f>((J160-5)/(H160-5))-1</f>
        <v>-2.2222222222222365E-2</v>
      </c>
    </row>
    <row r="161" spans="1:12" ht="15" customHeight="1" thickBot="1" x14ac:dyDescent="0.3">
      <c r="A161" s="7" t="s">
        <v>366</v>
      </c>
      <c r="B161" s="6"/>
      <c r="C161" s="26">
        <v>147</v>
      </c>
      <c r="D161" s="30" t="s">
        <v>560</v>
      </c>
      <c r="E161" s="31" t="s">
        <v>50</v>
      </c>
      <c r="F161" s="31" t="s">
        <v>55</v>
      </c>
      <c r="G161" s="31">
        <v>8.1199999999999992</v>
      </c>
      <c r="H161" s="31">
        <v>8.17</v>
      </c>
      <c r="I161" s="31">
        <v>7.9</v>
      </c>
      <c r="J161" s="31">
        <v>8.0399999999999991</v>
      </c>
      <c r="K161" s="25">
        <f>((I161-5)/(G161-5))-1</f>
        <v>-7.0512820512820151E-2</v>
      </c>
      <c r="L161" s="47">
        <f>((J161-5)/(H161-5))-1</f>
        <v>-4.1009463722397776E-2</v>
      </c>
    </row>
    <row r="162" spans="1:12" ht="15" customHeight="1" thickBot="1" x14ac:dyDescent="0.3">
      <c r="A162" s="7" t="s">
        <v>309</v>
      </c>
      <c r="B162" s="6"/>
      <c r="C162" s="26">
        <v>152</v>
      </c>
      <c r="D162" s="30" t="s">
        <v>546</v>
      </c>
      <c r="E162" s="31" t="s">
        <v>26</v>
      </c>
      <c r="F162" s="31" t="s">
        <v>547</v>
      </c>
      <c r="G162" s="31">
        <v>8.66</v>
      </c>
      <c r="H162" s="31">
        <v>8.32</v>
      </c>
      <c r="I162" s="31">
        <v>8.18</v>
      </c>
      <c r="J162" s="31">
        <v>8.0299999999999994</v>
      </c>
      <c r="K162" s="25">
        <f>((I162-5)/(G162-5))-1</f>
        <v>-0.1311475409836067</v>
      </c>
      <c r="L162" s="47">
        <f>((J162-5)/(H162-5))-1</f>
        <v>-8.7349397590361755E-2</v>
      </c>
    </row>
    <row r="163" spans="1:12" ht="15" customHeight="1" thickBot="1" x14ac:dyDescent="0.3">
      <c r="A163" s="7" t="s">
        <v>366</v>
      </c>
      <c r="B163" s="6"/>
      <c r="C163" s="29">
        <v>151</v>
      </c>
      <c r="D163" s="30" t="s">
        <v>562</v>
      </c>
      <c r="E163" s="31" t="s">
        <v>18</v>
      </c>
      <c r="F163" s="31"/>
      <c r="G163" s="31">
        <v>8.18</v>
      </c>
      <c r="H163" s="31">
        <v>8.15</v>
      </c>
      <c r="I163" s="31">
        <v>7.99</v>
      </c>
      <c r="J163" s="31">
        <v>8.0299999999999994</v>
      </c>
      <c r="K163" s="25">
        <f>((I163-5)/(G163-5))-1</f>
        <v>-5.9748427672955851E-2</v>
      </c>
      <c r="L163" s="47">
        <f>((J163-5)/(H163-5))-1</f>
        <v>-3.8095238095238404E-2</v>
      </c>
    </row>
    <row r="164" spans="1:12" ht="15" customHeight="1" thickBot="1" x14ac:dyDescent="0.3">
      <c r="A164" s="5" t="s">
        <v>366</v>
      </c>
      <c r="B164" s="4"/>
      <c r="C164" s="29">
        <v>150</v>
      </c>
      <c r="D164" s="30" t="s">
        <v>563</v>
      </c>
      <c r="E164" s="31" t="s">
        <v>21</v>
      </c>
      <c r="F164" s="31" t="s">
        <v>564</v>
      </c>
      <c r="G164" s="31">
        <v>8.3000000000000007</v>
      </c>
      <c r="H164" s="31">
        <v>8.1300000000000008</v>
      </c>
      <c r="I164" s="31">
        <v>8.1199999999999992</v>
      </c>
      <c r="J164" s="31">
        <v>8.0299999999999994</v>
      </c>
      <c r="K164" s="25">
        <f>((I164-5)/(G164-5))-1</f>
        <v>-5.4545454545455008E-2</v>
      </c>
      <c r="L164" s="47">
        <f>((J164-5)/(H164-5))-1</f>
        <v>-3.1948881789137795E-2</v>
      </c>
    </row>
    <row r="165" spans="1:12" ht="15" customHeight="1" thickBot="1" x14ac:dyDescent="0.3">
      <c r="A165" s="5" t="s">
        <v>309</v>
      </c>
      <c r="B165" s="4"/>
      <c r="C165" s="29">
        <v>149</v>
      </c>
      <c r="D165" s="30" t="s">
        <v>544</v>
      </c>
      <c r="E165" s="31" t="s">
        <v>21</v>
      </c>
      <c r="F165" s="31" t="s">
        <v>545</v>
      </c>
      <c r="G165" s="31">
        <v>8.23</v>
      </c>
      <c r="H165" s="31">
        <v>8.1199999999999992</v>
      </c>
      <c r="I165" s="31">
        <v>8.09</v>
      </c>
      <c r="J165" s="31">
        <v>8.0299999999999994</v>
      </c>
      <c r="K165" s="25">
        <f>((I165-5)/(G165-5))-1</f>
        <v>-4.3343653250774161E-2</v>
      </c>
      <c r="L165" s="47">
        <f>((J165-5)/(H165-5))-1</f>
        <v>-2.8846153846153855E-2</v>
      </c>
    </row>
    <row r="166" spans="1:12" ht="15" customHeight="1" thickBot="1" x14ac:dyDescent="0.3">
      <c r="A166" s="5" t="s">
        <v>366</v>
      </c>
      <c r="B166" s="4"/>
      <c r="C166" s="26">
        <v>148</v>
      </c>
      <c r="D166" s="30" t="s">
        <v>561</v>
      </c>
      <c r="E166" s="31" t="s">
        <v>464</v>
      </c>
      <c r="F166" s="31" t="s">
        <v>464</v>
      </c>
      <c r="G166" s="31">
        <v>8.17</v>
      </c>
      <c r="H166" s="31">
        <v>8.11</v>
      </c>
      <c r="I166" s="31">
        <v>8.0399999999999991</v>
      </c>
      <c r="J166" s="31">
        <v>8.0299999999999994</v>
      </c>
      <c r="K166" s="25">
        <f>((I166-5)/(G166-5))-1</f>
        <v>-4.1009463722397776E-2</v>
      </c>
      <c r="L166" s="47">
        <f>((J166-5)/(H166-5))-1</f>
        <v>-2.5723472668810365E-2</v>
      </c>
    </row>
    <row r="167" spans="1:12" ht="15" customHeight="1" thickBot="1" x14ac:dyDescent="0.3">
      <c r="A167" s="7" t="s">
        <v>247</v>
      </c>
      <c r="B167" s="6"/>
      <c r="C167" s="26">
        <v>153</v>
      </c>
      <c r="D167" s="30" t="s">
        <v>516</v>
      </c>
      <c r="E167" s="31" t="s">
        <v>46</v>
      </c>
      <c r="F167" s="31" t="s">
        <v>46</v>
      </c>
      <c r="G167" s="31">
        <v>8.1300000000000008</v>
      </c>
      <c r="H167" s="31">
        <v>8.2899999999999991</v>
      </c>
      <c r="I167" s="31">
        <v>7.69</v>
      </c>
      <c r="J167" s="31">
        <v>8.02</v>
      </c>
      <c r="K167" s="25">
        <f>((I167-5)/(G167-5))-1</f>
        <v>-0.14057507987220452</v>
      </c>
      <c r="L167" s="47">
        <f>((J167-5)/(H167-5))-1</f>
        <v>-8.2066869300911782E-2</v>
      </c>
    </row>
    <row r="168" spans="1:12" ht="15" customHeight="1" thickBot="1" x14ac:dyDescent="0.3">
      <c r="A168" s="7" t="s">
        <v>366</v>
      </c>
      <c r="B168" s="6"/>
      <c r="C168" s="29">
        <v>154</v>
      </c>
      <c r="D168" s="30" t="s">
        <v>565</v>
      </c>
      <c r="E168" s="31" t="s">
        <v>566</v>
      </c>
      <c r="F168" s="31"/>
      <c r="G168" s="31">
        <v>7.93</v>
      </c>
      <c r="H168" s="31">
        <v>8.0299999999999994</v>
      </c>
      <c r="I168" s="31">
        <v>7.85</v>
      </c>
      <c r="J168" s="31">
        <v>7.99</v>
      </c>
      <c r="K168" s="25">
        <f>((I168-5)/(G168-5))-1</f>
        <v>-2.7303754266211677E-2</v>
      </c>
      <c r="L168" s="47">
        <f>((J168-5)/(H168-5))-1</f>
        <v>-1.3201320132012917E-2</v>
      </c>
    </row>
    <row r="169" spans="1:12" ht="15" customHeight="1" thickBot="1" x14ac:dyDescent="0.3">
      <c r="A169" s="5" t="s">
        <v>309</v>
      </c>
      <c r="B169" s="4"/>
      <c r="C169" s="29">
        <v>155</v>
      </c>
      <c r="D169" s="30" t="s">
        <v>548</v>
      </c>
      <c r="E169" s="31" t="s">
        <v>9</v>
      </c>
      <c r="F169" s="31"/>
      <c r="G169" s="31">
        <v>8.0500000000000007</v>
      </c>
      <c r="H169" s="31">
        <v>7.94</v>
      </c>
      <c r="I169" s="31">
        <v>7.79</v>
      </c>
      <c r="J169" s="31">
        <v>7.96</v>
      </c>
      <c r="K169" s="25">
        <f>((I169-5)/(G169-5))-1</f>
        <v>-8.5245901639344424E-2</v>
      </c>
      <c r="L169" s="47">
        <f>((J169-5)/(H169-5))-1</f>
        <v>6.8027210884351597E-3</v>
      </c>
    </row>
    <row r="170" spans="1:12" ht="15" customHeight="1" thickBot="1" x14ac:dyDescent="0.3">
      <c r="A170" s="5" t="s">
        <v>366</v>
      </c>
      <c r="B170" s="4"/>
      <c r="C170" s="29">
        <v>156</v>
      </c>
      <c r="D170" s="30" t="s">
        <v>296</v>
      </c>
      <c r="E170" s="31" t="s">
        <v>567</v>
      </c>
      <c r="F170" s="31"/>
      <c r="G170" s="31">
        <v>7.86</v>
      </c>
      <c r="H170" s="31">
        <v>8.1</v>
      </c>
      <c r="I170" s="31">
        <v>7.6</v>
      </c>
      <c r="J170" s="31">
        <v>7.95</v>
      </c>
      <c r="K170" s="25">
        <f>((I170-5)/(G170-5))-1</f>
        <v>-9.0909090909091161E-2</v>
      </c>
      <c r="L170" s="47">
        <f>((J170-5)/(H170-5))-1</f>
        <v>-4.8387096774193394E-2</v>
      </c>
    </row>
    <row r="171" spans="1:12" ht="15" customHeight="1" thickBot="1" x14ac:dyDescent="0.3">
      <c r="A171" s="7" t="s">
        <v>366</v>
      </c>
      <c r="B171" s="6"/>
      <c r="C171" s="26">
        <v>157</v>
      </c>
      <c r="D171" s="30" t="s">
        <v>306</v>
      </c>
      <c r="E171" s="31" t="s">
        <v>31</v>
      </c>
      <c r="F171" s="31"/>
      <c r="G171" s="31">
        <v>8.1300000000000008</v>
      </c>
      <c r="H171" s="31">
        <v>8.17</v>
      </c>
      <c r="I171" s="31">
        <v>7.66</v>
      </c>
      <c r="J171" s="31">
        <v>7.89</v>
      </c>
      <c r="K171" s="25">
        <f>((I171-5)/(G171-5))-1</f>
        <v>-0.15015974440894586</v>
      </c>
      <c r="L171" s="47">
        <f>((J171-5)/(H171-5))-1</f>
        <v>-8.8328075709779297E-2</v>
      </c>
    </row>
  </sheetData>
  <autoFilter ref="A14:L14" xr:uid="{4084E97B-B532-4E99-B606-AE5F0A2F78E3}">
    <sortState xmlns:xlrd2="http://schemas.microsoft.com/office/spreadsheetml/2017/richdata2" ref="A15:L171">
      <sortCondition descending="1" ref="J14"/>
    </sortState>
  </autoFilter>
  <mergeCells count="2">
    <mergeCell ref="D12:L12"/>
    <mergeCell ref="D13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Landsmót í Víðidal 2018</vt:lpstr>
      <vt:lpstr>Landsmót á Hólum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EinarGisla</dc:creator>
  <cp:lastModifiedBy>Einar Gislason</cp:lastModifiedBy>
  <dcterms:created xsi:type="dcterms:W3CDTF">2020-12-13T13:53:50Z</dcterms:created>
  <dcterms:modified xsi:type="dcterms:W3CDTF">2020-12-18T10:03:44Z</dcterms:modified>
</cp:coreProperties>
</file>